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9320" windowHeight="9915" tabRatio="349" activeTab="0"/>
  </bookViews>
  <sheets>
    <sheet name="монитор" sheetId="1" r:id="rId1"/>
  </sheets>
  <definedNames>
    <definedName name="AAJXF" localSheetId="0">'монитор'!$P$234:$T$234</definedName>
    <definedName name="AAJXF">#REF!</definedName>
    <definedName name="AEVJG" localSheetId="0">'монитор'!$P$85:$S$85</definedName>
    <definedName name="AEVJG">#REF!</definedName>
    <definedName name="AIIGW" localSheetId="0">'монитор'!$P$247:$S$247</definedName>
    <definedName name="AIIGW">#REF!</definedName>
    <definedName name="AQEXB" localSheetId="0">'монитор'!#REF!</definedName>
    <definedName name="AQEXB">#REF!</definedName>
    <definedName name="BFQFA" localSheetId="0">'монитор'!$P$197:$T$197</definedName>
    <definedName name="BFQFA">#REF!</definedName>
    <definedName name="BQMTJ" localSheetId="0">'монитор'!$P$80:$Q$80</definedName>
    <definedName name="BQMTJ">#REF!</definedName>
    <definedName name="CWWDK" localSheetId="0">'монитор'!$P$22:$U$22</definedName>
    <definedName name="CWWDK">#REF!</definedName>
    <definedName name="DJYPH" localSheetId="0">'монитор'!$P$216:$Q$216</definedName>
    <definedName name="DJYPH">#REF!</definedName>
    <definedName name="DOYNO" localSheetId="0">'монитор'!$P$23:$T$23</definedName>
    <definedName name="DOYNO">#REF!</definedName>
    <definedName name="EUKJO" localSheetId="0">'монитор'!$P$242:$T$242</definedName>
    <definedName name="EUKJO">#REF!</definedName>
    <definedName name="FCRUT" localSheetId="0">'монитор'!$P$217:$S$217</definedName>
    <definedName name="FCRUT">#REF!</definedName>
    <definedName name="FJINH" localSheetId="0">'монитор'!$P$288:$Q$288</definedName>
    <definedName name="FJINH">#REF!</definedName>
    <definedName name="FJJNL" localSheetId="0">'монитор'!$P$20:$Q$20</definedName>
    <definedName name="FJJNL">#REF!</definedName>
    <definedName name="FSTNN" localSheetId="0">'монитор'!$P$251:$S$251</definedName>
    <definedName name="FSTNN">#REF!</definedName>
    <definedName name="FWUFY" localSheetId="0">'монитор'!$P$288:$Q$288</definedName>
    <definedName name="FWUFY">#REF!</definedName>
    <definedName name="GPOLS" localSheetId="0">'монитор'!$P$21:$W$21</definedName>
    <definedName name="GPOLS">#REF!</definedName>
    <definedName name="HWJOQ" localSheetId="0">'монитор'!$P$31:$Q$31</definedName>
    <definedName name="HWJOQ">#REF!</definedName>
    <definedName name="IAFIC" localSheetId="0">'монитор'!$P$285:$R$285</definedName>
    <definedName name="IAFIC">#REF!</definedName>
    <definedName name="ISGEQ" localSheetId="0">'монитор'!$P$286:$R$286</definedName>
    <definedName name="ISGEQ">#REF!</definedName>
    <definedName name="IUJLD" localSheetId="0">'монитор'!$P$218:$R$218</definedName>
    <definedName name="IUJLD">#REF!</definedName>
    <definedName name="JGYOK" localSheetId="0">'монитор'!$P$249:$S$249</definedName>
    <definedName name="JGYOK">#REF!</definedName>
    <definedName name="KHUMN" localSheetId="0">'монитор'!$P$135:$T$135</definedName>
    <definedName name="KHUMN">#REF!</definedName>
    <definedName name="KRTXU" localSheetId="0">'монитор'!$P$218:$R$218</definedName>
    <definedName name="KRTXU">#REF!</definedName>
    <definedName name="KSVDS" localSheetId="0">'монитор'!$P$251:$S$251</definedName>
    <definedName name="KSVDS">#REF!</definedName>
    <definedName name="KXJRT" localSheetId="0">'монитор'!$D$23</definedName>
    <definedName name="KXJRT">#REF!</definedName>
    <definedName name="KXRSH" localSheetId="0">'монитор'!$P$233:$U$233</definedName>
    <definedName name="KXRSH">#REF!</definedName>
    <definedName name="LHSVS" localSheetId="0">'монитор'!$P$133:$Q$133</definedName>
    <definedName name="LHSVS">#REF!</definedName>
    <definedName name="LLXDV" localSheetId="0">'монитор'!$P$286:$R$286</definedName>
    <definedName name="LLXDV">#REF!</definedName>
    <definedName name="LYYMQ" localSheetId="0">'монитор'!$P$242:$T$242</definedName>
    <definedName name="LYYMQ">#REF!</definedName>
    <definedName name="MFJAD" localSheetId="0">'монитор'!$P$23:$S$23</definedName>
    <definedName name="MFJAD">#REF!</definedName>
    <definedName name="MUYXA" localSheetId="0">'монитор'!$P$135:$S$135</definedName>
    <definedName name="MUYXA">#REF!</definedName>
    <definedName name="NGPET" localSheetId="0">'монитор'!$P$250:$R$250</definedName>
    <definedName name="NGPET">#REF!</definedName>
    <definedName name="NUESR" localSheetId="0">'монитор'!$P$93:$Q$93</definedName>
    <definedName name="NUESR">#REF!</definedName>
    <definedName name="OTYOU" localSheetId="0">'монитор'!$P$155:$U$155</definedName>
    <definedName name="OTYOU">#REF!</definedName>
    <definedName name="RWCWQ" localSheetId="0">'монитор'!$P$234:$U$234</definedName>
    <definedName name="RWCWQ">#REF!</definedName>
    <definedName name="RWNUU" localSheetId="0">'монитор'!$P$253:$T$253</definedName>
    <definedName name="RWNUU">#REF!</definedName>
    <definedName name="SBXHD" localSheetId="0">'монитор'!$P$19:$Q$19</definedName>
    <definedName name="SBXHD">#REF!</definedName>
    <definedName name="SKHNB" localSheetId="0">'монитор'!$P$258:$R$258</definedName>
    <definedName name="SKHNB">#REF!</definedName>
    <definedName name="TSWYQ" localSheetId="0">'монитор'!$P$242:$T$242</definedName>
    <definedName name="TSWYQ">#REF!</definedName>
    <definedName name="TVXIJ" localSheetId="0">'монитор'!$P$285:$R$285</definedName>
    <definedName name="TVXIJ">#REF!</definedName>
    <definedName name="UGSQC" localSheetId="0">'монитор'!$P$31:$Q$31</definedName>
    <definedName name="UGSQC">#REF!</definedName>
    <definedName name="USPJF" localSheetId="0">'монитор'!$P$138:$T$138</definedName>
    <definedName name="USPJF">#REF!</definedName>
    <definedName name="UYMEE" localSheetId="0">'монитор'!#REF!</definedName>
    <definedName name="UYMEE">#REF!</definedName>
    <definedName name="VALYK" localSheetId="0">'монитор'!$P$251:$S$251</definedName>
    <definedName name="VALYK">#REF!</definedName>
    <definedName name="WQEPR" localSheetId="0">'монитор'!$P$11:$P$18</definedName>
    <definedName name="WQEPR">#REF!</definedName>
    <definedName name="WVJJX" localSheetId="0">'монитор'!$P$135:$S$135</definedName>
    <definedName name="WVJJX">#REF!</definedName>
    <definedName name="YDACW" localSheetId="0">'монитор'!$P$217:$S$217</definedName>
    <definedName name="YDACW">#REF!</definedName>
    <definedName name="YXXPD" localSheetId="0">'монитор'!$P$234:$V$234</definedName>
    <definedName name="YXXPD">#REF!</definedName>
  </definedNames>
  <calcPr fullCalcOnLoad="1"/>
</workbook>
</file>

<file path=xl/comments1.xml><?xml version="1.0" encoding="utf-8"?>
<comments xmlns="http://schemas.openxmlformats.org/spreadsheetml/2006/main">
  <authors>
    <author>Chef</author>
    <author>HP</author>
    <author>Portable</author>
  </authors>
  <commentList>
    <comment ref="D15" authorId="0">
      <text>
        <r>
          <rPr>
            <b/>
            <sz val="8"/>
            <rFont val="Tahoma"/>
            <family val="2"/>
          </rPr>
          <t>Chef:</t>
        </r>
        <r>
          <rPr>
            <sz val="8"/>
            <rFont val="Tahoma"/>
            <family val="2"/>
          </rPr>
          <t xml:space="preserve">
нужно выбрать из списка наименование субъекта федерации вашего проживания</t>
        </r>
      </text>
    </comment>
    <comment ref="D32" authorId="1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укажите все классы, в которых Вы работаете, поставив галочки в соответсвующих ячейках</t>
        </r>
      </text>
    </comment>
    <comment ref="E36" authorId="1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поставьте галочки в нужных ячейках, кликнув в квадратике. Выберите все предметы, которые Вы преподаете на момент заполнения анкеты</t>
        </r>
      </text>
    </comment>
    <comment ref="E54" authorId="0">
      <text>
        <r>
          <rPr>
            <b/>
            <sz val="8"/>
            <rFont val="Tahoma"/>
            <family val="2"/>
          </rPr>
          <t>Chef:</t>
        </r>
        <r>
          <rPr>
            <sz val="8"/>
            <rFont val="Tahoma"/>
            <family val="2"/>
          </rPr>
          <t xml:space="preserve">
если в какой-либо из дней занятий нет, поставьте цифру 0</t>
        </r>
      </text>
    </comment>
    <comment ref="E58" authorId="0">
      <text>
        <r>
          <rPr>
            <b/>
            <sz val="8"/>
            <rFont val="Tahoma"/>
            <family val="2"/>
          </rPr>
          <t>Chef:</t>
        </r>
        <r>
          <rPr>
            <sz val="8"/>
            <rFont val="Tahoma"/>
            <family val="2"/>
          </rPr>
          <t xml:space="preserve">
если в какой-либо из дней занятий нет, поставьте цифру 0</t>
        </r>
      </text>
    </comment>
    <comment ref="D60" authorId="1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если какое-то занятие Вы не выполняете, пожалуйста обязательно,
поставьте цифру 0</t>
        </r>
      </text>
    </comment>
    <comment ref="D75" authorId="2">
      <text>
        <r>
          <rPr>
            <b/>
            <sz val="8"/>
            <rFont val="Tahoma"/>
            <family val="2"/>
          </rPr>
          <t>Portable:</t>
        </r>
        <r>
          <rPr>
            <sz val="8"/>
            <rFont val="Tahoma"/>
            <family val="2"/>
          </rPr>
          <t xml:space="preserve">
если какой-то параметр отсутствует, пожалуйста, обязательно,
поставьте цифру 0</t>
        </r>
      </text>
    </comment>
    <comment ref="D87" authorId="0">
      <text>
        <r>
          <rPr>
            <b/>
            <sz val="8"/>
            <rFont val="Tahoma"/>
            <family val="2"/>
          </rPr>
          <t>Chef:</t>
        </r>
        <r>
          <rPr>
            <sz val="8"/>
            <rFont val="Tahoma"/>
            <family val="2"/>
          </rPr>
          <t xml:space="preserve">
если какой-то параметр отсутствует, пожалуйста, обязательно,
поставьте цифру 0</t>
        </r>
      </text>
    </comment>
    <comment ref="C98" authorId="1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*) самостоятельно разработаны программы развития, обучения, учебно-методичекие пособия, - в том числе презентации и др. наглядно - методические материалы  в элетронной форме с использованием ЭВМ всех типов</t>
        </r>
      </text>
    </comment>
    <comment ref="C121" authorId="2">
      <text>
        <r>
          <rPr>
            <b/>
            <sz val="8"/>
            <rFont val="Tahoma"/>
            <family val="2"/>
          </rPr>
          <t>Portable:</t>
        </r>
        <r>
          <rPr>
            <sz val="8"/>
            <rFont val="Tahoma"/>
            <family val="2"/>
          </rPr>
          <t xml:space="preserve">
пожалуйста выберите ответы на все возможные варианты, даже ести нет подработок </t>
        </r>
      </text>
    </comment>
    <comment ref="D142" authorId="2">
      <text>
        <r>
          <rPr>
            <b/>
            <sz val="8"/>
            <rFont val="Tahoma"/>
            <family val="2"/>
          </rPr>
          <t>Portable:</t>
        </r>
        <r>
          <rPr>
            <sz val="8"/>
            <rFont val="Tahoma"/>
            <family val="2"/>
          </rPr>
          <t xml:space="preserve">
пожалуйста, укажите все возможные варианты по блоку</t>
        </r>
      </text>
    </comment>
    <comment ref="D148" authorId="0">
      <text>
        <r>
          <rPr>
            <b/>
            <sz val="8"/>
            <rFont val="Tahoma"/>
            <family val="2"/>
          </rPr>
          <t>Chef:</t>
        </r>
        <r>
          <rPr>
            <sz val="8"/>
            <rFont val="Tahoma"/>
            <family val="2"/>
          </rPr>
          <t xml:space="preserve">
пожалуйста, выберите только одно из значений</t>
        </r>
      </text>
    </comment>
    <comment ref="D150" authorId="2">
      <text>
        <r>
          <rPr>
            <b/>
            <sz val="8"/>
            <rFont val="Tahoma"/>
            <family val="2"/>
          </rPr>
          <t>Portable:</t>
        </r>
        <r>
          <rPr>
            <sz val="8"/>
            <rFont val="Tahoma"/>
            <family val="2"/>
          </rPr>
          <t xml:space="preserve">
пожалуйста, укажите все возможные варианты по блоку</t>
        </r>
      </text>
    </comment>
    <comment ref="D156" authorId="1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пожалуйста, укажите все типы и виды транспорта, которыми Вы пользуетесь</t>
        </r>
      </text>
    </comment>
    <comment ref="D165" authorId="2">
      <text>
        <r>
          <rPr>
            <b/>
            <sz val="8"/>
            <rFont val="Tahoma"/>
            <family val="2"/>
          </rPr>
          <t>Portable:</t>
        </r>
        <r>
          <rPr>
            <sz val="8"/>
            <rFont val="Tahoma"/>
            <family val="2"/>
          </rPr>
          <t xml:space="preserve">
пожалуйста, укажите все возможные варианты, поставив галочку в соответствующий квадрат</t>
        </r>
      </text>
    </comment>
    <comment ref="D176" authorId="2">
      <text>
        <r>
          <rPr>
            <b/>
            <sz val="8"/>
            <rFont val="Tahoma"/>
            <family val="2"/>
          </rPr>
          <t>Portable:</t>
        </r>
        <r>
          <rPr>
            <sz val="8"/>
            <rFont val="Tahoma"/>
            <family val="2"/>
          </rPr>
          <t xml:space="preserve">
пожалуйста, укажите все возможные варианты, поставив галочку в соответствующий квадрат</t>
        </r>
      </text>
    </comment>
    <comment ref="D187" authorId="2">
      <text>
        <r>
          <rPr>
            <b/>
            <sz val="8"/>
            <rFont val="Tahoma"/>
            <family val="2"/>
          </rPr>
          <t>Portable:</t>
        </r>
        <r>
          <rPr>
            <sz val="8"/>
            <rFont val="Tahoma"/>
            <family val="2"/>
          </rPr>
          <t xml:space="preserve">
пожалуйста, укажите все возможные варианты по блоку</t>
        </r>
      </text>
    </comment>
    <comment ref="C195" authorId="2">
      <text>
        <r>
          <rPr>
            <b/>
            <sz val="8"/>
            <rFont val="Tahoma"/>
            <family val="2"/>
          </rPr>
          <t>Portable:</t>
        </r>
        <r>
          <rPr>
            <sz val="8"/>
            <rFont val="Tahoma"/>
            <family val="2"/>
          </rPr>
          <t xml:space="preserve">
если ответ "НЕТ", пожалуйста, поставьте цифру 0</t>
        </r>
      </text>
    </comment>
    <comment ref="D198" authorId="2">
      <text>
        <r>
          <rPr>
            <b/>
            <sz val="8"/>
            <rFont val="Tahoma"/>
            <family val="2"/>
          </rPr>
          <t>Portable:</t>
        </r>
        <r>
          <rPr>
            <sz val="8"/>
            <rFont val="Tahoma"/>
            <family val="2"/>
          </rPr>
          <t xml:space="preserve">
пожалуйста, укажите все возможные варианты по блоку</t>
        </r>
      </text>
    </comment>
    <comment ref="D203" authorId="0">
      <text>
        <r>
          <rPr>
            <b/>
            <sz val="8"/>
            <rFont val="Tahoma"/>
            <family val="2"/>
          </rPr>
          <t>Chef:</t>
        </r>
        <r>
          <rPr>
            <sz val="8"/>
            <rFont val="Tahoma"/>
            <family val="2"/>
          </rPr>
          <t xml:space="preserve">
пожалуйста, укажите все возможные варианты по блоку</t>
        </r>
      </text>
    </comment>
    <comment ref="D208" authorId="2">
      <text>
        <r>
          <rPr>
            <b/>
            <sz val="8"/>
            <rFont val="Tahoma"/>
            <family val="2"/>
          </rPr>
          <t>Portable:</t>
        </r>
        <r>
          <rPr>
            <sz val="8"/>
            <rFont val="Tahoma"/>
            <family val="2"/>
          </rPr>
          <t xml:space="preserve">
</t>
        </r>
      </text>
    </comment>
    <comment ref="D220" authorId="2">
      <text>
        <r>
          <rPr>
            <b/>
            <sz val="8"/>
            <rFont val="Tahoma"/>
            <family val="2"/>
          </rPr>
          <t>Portable:</t>
        </r>
        <r>
          <rPr>
            <sz val="8"/>
            <rFont val="Tahoma"/>
            <family val="2"/>
          </rPr>
          <t xml:space="preserve">
пожалуйста, укажите все возможные варианты по блоку</t>
        </r>
      </text>
    </comment>
    <comment ref="D234" authorId="0">
      <text>
        <r>
          <rPr>
            <b/>
            <sz val="8"/>
            <rFont val="Tahoma"/>
            <family val="2"/>
          </rPr>
          <t>Chef:</t>
        </r>
        <r>
          <rPr>
            <sz val="8"/>
            <rFont val="Tahoma"/>
            <family val="2"/>
          </rPr>
          <t xml:space="preserve">
пожалуйста, заполните  все ячейки блока
</t>
        </r>
      </text>
    </comment>
    <comment ref="E243" authorId="1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ст. 335 ТК РФ "Педагогические работники образовательного учреждения не реже чем через каждые 10 лет непрерывной преподавательской работы имеют право на длительный отпуск сроком до одного года, порядок и условия предоставления которого определяются учредителем и (или) уставом данного образовательного учреждения."
образовательного учреждения.</t>
        </r>
      </text>
    </comment>
    <comment ref="D259" authorId="2">
      <text>
        <r>
          <rPr>
            <b/>
            <sz val="8"/>
            <rFont val="Tahoma"/>
            <family val="2"/>
          </rPr>
          <t>Portable:</t>
        </r>
        <r>
          <rPr>
            <sz val="8"/>
            <rFont val="Tahoma"/>
            <family val="2"/>
          </rPr>
          <t xml:space="preserve">
пожалуйста, укажите все возможные варианты по блоку</t>
        </r>
      </text>
    </comment>
    <comment ref="F267" authorId="1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если ДА, просьба указать КАКИЕ через запятую, если несколько
</t>
        </r>
      </text>
    </comment>
    <comment ref="F269" authorId="1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если ДА, просьба указать КАКИЕ через запятую, если несколько
</t>
        </r>
      </text>
    </comment>
    <comment ref="D274" authorId="0">
      <text>
        <r>
          <rPr>
            <b/>
            <sz val="8"/>
            <rFont val="Tahoma"/>
            <family val="2"/>
          </rPr>
          <t>Chef:</t>
        </r>
        <r>
          <rPr>
            <sz val="8"/>
            <rFont val="Tahoma"/>
            <family val="2"/>
          </rPr>
          <t xml:space="preserve">
пожалуйста, заполните все ячейки блока
</t>
        </r>
      </text>
    </comment>
    <comment ref="D284" authorId="1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**)  Эмоциональная лабильность — неустойчивость эмоциональных состояний, быстрая смена одних эмоций другими (например, радости — грустью и наоборот).</t>
        </r>
      </text>
    </comment>
    <comment ref="C289" authorId="1">
      <text>
        <r>
          <rPr>
            <b/>
            <sz val="9"/>
            <rFont val="Tahoma"/>
            <family val="2"/>
          </rPr>
          <t>HP:</t>
        </r>
        <r>
          <rPr>
            <sz val="9"/>
            <rFont val="Tahoma"/>
            <family val="2"/>
          </rPr>
          <t xml:space="preserve">
Министерство здравоохранения и социального развития РФ Приказ от 12 апреля 2011 г. N 302н
«Об утверждении перечней вредных и (или) опасных производственных факторов и работ, при выполнении которых проводятся  обязательные предварительные и периодические медицинские осмотры (обследования)…»
 </t>
        </r>
        <r>
          <rPr>
            <b/>
            <sz val="9"/>
            <rFont val="Tahoma"/>
            <family val="2"/>
          </rPr>
          <t>п. 18 Работы в образовательных организациях всех типов и организациях всех типов и видов, а также детских организациях, не осуществляющих образовательную деятельность (спортивные секции, творческие, досуговые детские организации и т.п.)</t>
        </r>
      </text>
    </comment>
    <comment ref="C290" authorId="0">
      <text>
        <r>
          <rPr>
            <b/>
            <sz val="8"/>
            <rFont val="Tahoma"/>
            <family val="2"/>
          </rPr>
          <t>Chef:</t>
        </r>
        <r>
          <rPr>
            <sz val="8"/>
            <rFont val="Tahoma"/>
            <family val="2"/>
          </rPr>
          <t xml:space="preserve">
Статья 51.3 ФЗ "Об образовании" N 3266-1 от 10 июля 1992 года
</t>
        </r>
        <r>
          <rPr>
            <b/>
            <sz val="8"/>
            <rFont val="Tahoma"/>
            <family val="2"/>
          </rPr>
          <t>3. Педагогические работники образовательных учреждений обязаны проходить периодические бесплатные медицинские обследования, которые проводятся за счет средств учредителя.</t>
        </r>
      </text>
    </comment>
    <comment ref="C31" authorId="0">
      <text>
        <r>
          <rPr>
            <b/>
            <sz val="8"/>
            <rFont val="Tahoma"/>
            <family val="2"/>
          </rPr>
          <t>Chef:</t>
        </r>
        <r>
          <rPr>
            <sz val="8"/>
            <rFont val="Tahoma"/>
            <family val="2"/>
          </rPr>
          <t xml:space="preserve">
ФЕДЕРАЛЬНЫЙ ЗАКОН
О ТРУДОВЫХ ПЕНСИЯХ В РОССИЙСКОЙ ФЕДЕРАЦИИ
N 173-ФЗ от 17 декабря 2001 года 
Статья 27. Сохранение права на досрочное назначение трудовой пенсии
1. Трудовая пенсия по старости назначается ранее достижения возраста, установленного статьей 7 настоящего Федерального закона, следующим лицам:
....
19) лицам, не менее 25 лет осуществлявшим педагогическую деятельность в учреждениях для детей, независимо от их возраста;(пп. 19 введен Федеральным законом от 30.12.2008 N 319-ФЗ)
</t>
        </r>
      </text>
    </comment>
  </commentList>
</comments>
</file>

<file path=xl/sharedStrings.xml><?xml version="1.0" encoding="utf-8"?>
<sst xmlns="http://schemas.openxmlformats.org/spreadsheetml/2006/main" count="838" uniqueCount="787">
  <si>
    <t>Вопрос</t>
  </si>
  <si>
    <t>Ответ</t>
  </si>
  <si>
    <t>Какую специальность Вы имеете в соответствии с дипломом?</t>
  </si>
  <si>
    <t>Ваша должность в настоящее время?</t>
  </si>
  <si>
    <t>Ваш общий педагогический стаж и стаж работы в данном учреждении?</t>
  </si>
  <si>
    <t>стаж работы в данном учреждении</t>
  </si>
  <si>
    <t>менее 5 лет</t>
  </si>
  <si>
    <t>5 лет - 10 лет</t>
  </si>
  <si>
    <t>11 лет - 15 лет</t>
  </si>
  <si>
    <t>16 лет - 20 лет</t>
  </si>
  <si>
    <t>21 год - 25 лет</t>
  </si>
  <si>
    <t>более 25 лет</t>
  </si>
  <si>
    <t>В каких классах Вы преподаете?</t>
  </si>
  <si>
    <t>Какие учебные предметы Вы преподаете?</t>
  </si>
  <si>
    <t>Уроки со сколькими классами в день Вы проводите по дням недели?</t>
  </si>
  <si>
    <t>пн</t>
  </si>
  <si>
    <t>вт</t>
  </si>
  <si>
    <t>ср</t>
  </si>
  <si>
    <t>чт</t>
  </si>
  <si>
    <t>пт</t>
  </si>
  <si>
    <t>сб</t>
  </si>
  <si>
    <t>Какой ВУЗ  Вы закончили?</t>
  </si>
  <si>
    <t>факультет</t>
  </si>
  <si>
    <t>Вы оформили досрочную льготную пенсию?</t>
  </si>
  <si>
    <t>Какова средняя численность учеников в классе?</t>
  </si>
  <si>
    <t>Сколько уроков в день Вы проводите по дням недели?</t>
  </si>
  <si>
    <r>
      <t xml:space="preserve">Сколько часов в неделю в среднем составляет Ваша </t>
    </r>
    <r>
      <rPr>
        <b/>
        <sz val="12"/>
        <color indexed="8"/>
        <rFont val="Times New Roman"/>
        <family val="1"/>
      </rPr>
      <t>внеклассная</t>
    </r>
    <r>
      <rPr>
        <sz val="12"/>
        <color indexed="8"/>
        <rFont val="Times New Roman"/>
        <family val="1"/>
      </rPr>
      <t xml:space="preserve"> нагрузка?</t>
    </r>
  </si>
  <si>
    <t>Сколько часов в неделю в среднем Вы тратите на следующие виды работ?</t>
  </si>
  <si>
    <t>Проверка тетрадей</t>
  </si>
  <si>
    <t>Работу с документацией</t>
  </si>
  <si>
    <t>Подготовку к занятиям</t>
  </si>
  <si>
    <t>Дежурства в школе</t>
  </si>
  <si>
    <t>Дополнительные занятия с отстающими</t>
  </si>
  <si>
    <t>Проведение классных часов</t>
  </si>
  <si>
    <t>Проведение родительских собраний</t>
  </si>
  <si>
    <t>Участие  в работе педагогических советов</t>
  </si>
  <si>
    <t>Участие  в работе методических советов</t>
  </si>
  <si>
    <t>Повышение своей квалификации</t>
  </si>
  <si>
    <t>Изучение семейных обстоятельств и жилищно-бытовых условий учеников</t>
  </si>
  <si>
    <t>Проведение  консультаций, оздоровительных, воспитательных и других мероприятий</t>
  </si>
  <si>
    <t>Проведение культурных мероприятий</t>
  </si>
  <si>
    <t>Ведение кружков</t>
  </si>
  <si>
    <t>Сколько в среднем на класс приходится учеников, которые требуют повышенного внимания в силу следующих причин?</t>
  </si>
  <si>
    <t>Часто и длительно болеющих</t>
  </si>
  <si>
    <t>Нарушающих дисциплину</t>
  </si>
  <si>
    <t>Немотивированных  к обучению</t>
  </si>
  <si>
    <t>Слабо знающих русский (национальный) язык</t>
  </si>
  <si>
    <t>Приходится ли Вам проводить дополнительные занятия с такими учениками?</t>
  </si>
  <si>
    <t>Сколько в среднем раз в неделю Вы  проводите дополнительные занятия?</t>
  </si>
  <si>
    <t>Приходится ли Вам вести электронные формы документации?</t>
  </si>
  <si>
    <t>Знакомство с литературой</t>
  </si>
  <si>
    <t>Сколько в среднем источников Вы используете?</t>
  </si>
  <si>
    <t>Написание текста</t>
  </si>
  <si>
    <t>Подготовка наглядного материала</t>
  </si>
  <si>
    <t xml:space="preserve">Сколько таких программ Вами составлено? </t>
  </si>
  <si>
    <t>среднее время написания одной программы, часов</t>
  </si>
  <si>
    <t>общее время, затраченное на их написание, часов</t>
  </si>
  <si>
    <t>оформили ли Вы авторство на составленные программные продукты?</t>
  </si>
  <si>
    <t>в том числе компьютерных</t>
  </si>
  <si>
    <t>входит ли написание таких программ в Ваши должностные обязанности?</t>
  </si>
  <si>
    <t xml:space="preserve">Переработки </t>
  </si>
  <si>
    <t xml:space="preserve">Нервно-психическое напряжение </t>
  </si>
  <si>
    <t xml:space="preserve">Повышенная голосовая нагрузка </t>
  </si>
  <si>
    <t xml:space="preserve">Напряжение органов зрения </t>
  </si>
  <si>
    <t xml:space="preserve">Длительное  пребывание в вертикальном положении </t>
  </si>
  <si>
    <t xml:space="preserve">Малая двигательная нагрузка </t>
  </si>
  <si>
    <t>Высокая концентрация бактерий и микробов в учебных помещениях</t>
  </si>
  <si>
    <r>
      <t xml:space="preserve">Оцените по </t>
    </r>
    <r>
      <rPr>
        <b/>
        <sz val="12"/>
        <color indexed="8"/>
        <rFont val="Times New Roman"/>
        <family val="1"/>
      </rPr>
      <t>десятибалльной шкале</t>
    </r>
    <r>
      <rPr>
        <sz val="12"/>
        <color indexed="8"/>
        <rFont val="Times New Roman"/>
        <family val="1"/>
      </rPr>
      <t xml:space="preserve"> выраженность  отдельных характеристик Вашей профессиональной деятельности</t>
    </r>
  </si>
  <si>
    <t>Приходится ли Вам проводить дополнительные занятия в Ваши выходные дни?</t>
  </si>
  <si>
    <t>Приходится ли Вам проводить внеклассные мероприятия в Ваши выходные дни?</t>
  </si>
  <si>
    <t>получили ли Вы какой либо вид компенсации за Вашу занятость в Ваши выходные дни?</t>
  </si>
  <si>
    <t>Сколько  учеников в среднем приходится на класс, с которыми Вы  проводите дополнительные занятия?</t>
  </si>
  <si>
    <t xml:space="preserve">Неудобное расписание </t>
  </si>
  <si>
    <t>Двухсменная работа</t>
  </si>
  <si>
    <t>Низкая мотивированность учеников</t>
  </si>
  <si>
    <t>Низкая мотивированность родителей</t>
  </si>
  <si>
    <t>Система  социальной поддержки</t>
  </si>
  <si>
    <t>Заработная  плата</t>
  </si>
  <si>
    <r>
      <t xml:space="preserve">Оцените по </t>
    </r>
    <r>
      <rPr>
        <b/>
        <sz val="12"/>
        <color indexed="8"/>
        <rFont val="Times New Roman"/>
        <family val="1"/>
      </rPr>
      <t>десятибалльной шкале</t>
    </r>
    <r>
      <rPr>
        <sz val="12"/>
        <color indexed="8"/>
        <rFont val="Times New Roman"/>
        <family val="1"/>
      </rPr>
      <t xml:space="preserve"> негативные факторы Вашей профессиональной деятельности</t>
    </r>
  </si>
  <si>
    <t>Если да, то когда Вы работаете дополнительно?</t>
  </si>
  <si>
    <t>в рабочие дни, в нерабочее время</t>
  </si>
  <si>
    <t>по выходным</t>
  </si>
  <si>
    <t>во время отпуска</t>
  </si>
  <si>
    <t>Что привлекает Вас в Вашей работе?</t>
  </si>
  <si>
    <t>Работа с молодежью</t>
  </si>
  <si>
    <t>Близость к дому</t>
  </si>
  <si>
    <t>Удлиненный оплачиваемый отпуск</t>
  </si>
  <si>
    <t>Сокращенная продолжительность рабочего времени</t>
  </si>
  <si>
    <r>
      <t xml:space="preserve">Оцените </t>
    </r>
    <r>
      <rPr>
        <b/>
        <sz val="12"/>
        <color indexed="8"/>
        <rFont val="Times New Roman"/>
        <family val="1"/>
      </rPr>
      <t>по десятибалльной шкале,</t>
    </r>
    <r>
      <rPr>
        <sz val="12"/>
        <color indexed="8"/>
        <rFont val="Times New Roman"/>
        <family val="1"/>
      </rPr>
      <t xml:space="preserve"> насколько Вы удовлетворены своей профессиональной деятельностью в целом</t>
    </r>
  </si>
  <si>
    <t>Хотели бы Вы сменить место работы</t>
  </si>
  <si>
    <t>Ваш пол</t>
  </si>
  <si>
    <t>Женат/замужем</t>
  </si>
  <si>
    <t>Разведен/разведена</t>
  </si>
  <si>
    <t>Вдовец/вдова</t>
  </si>
  <si>
    <t>Не женат/не замужем</t>
  </si>
  <si>
    <t>18-20</t>
  </si>
  <si>
    <t>21-25</t>
  </si>
  <si>
    <t>Ваше семейное положение</t>
  </si>
  <si>
    <t>Есть ли у Вас дети?</t>
  </si>
  <si>
    <t>Где Вы проживаете?</t>
  </si>
  <si>
    <t>В отдельной квартире</t>
  </si>
  <si>
    <t>В коммунальной квартире</t>
  </si>
  <si>
    <t>В собственном доме</t>
  </si>
  <si>
    <t xml:space="preserve">В общежитии </t>
  </si>
  <si>
    <t>Снимаете жилье</t>
  </si>
  <si>
    <t>Имеете ли Вы лично отдельную комнату?</t>
  </si>
  <si>
    <t>сколько</t>
  </si>
  <si>
    <r>
      <t xml:space="preserve">Как Вы оцениваете </t>
    </r>
    <r>
      <rPr>
        <b/>
        <sz val="12"/>
        <color indexed="8"/>
        <rFont val="Times New Roman"/>
        <family val="1"/>
      </rPr>
      <t>по десятибалльной шкале</t>
    </r>
    <r>
      <rPr>
        <sz val="12"/>
        <color indexed="8"/>
        <rFont val="Times New Roman"/>
        <family val="1"/>
      </rPr>
      <t xml:space="preserve"> Ваше материальное положение?</t>
    </r>
  </si>
  <si>
    <r>
      <t xml:space="preserve">Как Вы оцениваете </t>
    </r>
    <r>
      <rPr>
        <b/>
        <sz val="12"/>
        <color indexed="8"/>
        <rFont val="Times New Roman"/>
        <family val="1"/>
      </rPr>
      <t>по десятибалльной шкале</t>
    </r>
    <r>
      <rPr>
        <sz val="12"/>
        <color indexed="8"/>
        <rFont val="Times New Roman"/>
        <family val="1"/>
      </rPr>
      <t xml:space="preserve"> Ваши жилищно-бытовые условия?</t>
    </r>
  </si>
  <si>
    <t>в медицинских учреждениях</t>
  </si>
  <si>
    <t>Если Вы оцениваете психологический климат в Вашей семье как напряженный, то с чем это связано?</t>
  </si>
  <si>
    <t>С напряженностью Вашей профессиональной деятельности</t>
  </si>
  <si>
    <t>С Вашим эмоциональным состоянием</t>
  </si>
  <si>
    <t>С эмоциональным состоянием членов Вашей семьи</t>
  </si>
  <si>
    <t>С жилищными условиями</t>
  </si>
  <si>
    <t>С материальными условиями</t>
  </si>
  <si>
    <t>Сколько времени Вы тратите на дорогу до работы и обратно, до дома? (суммарно)</t>
  </si>
  <si>
    <t>Школьный автобус</t>
  </si>
  <si>
    <t>Какие виды транспорта используете для достижения  места работы</t>
  </si>
  <si>
    <r>
      <t>Как Вы оцениваете</t>
    </r>
    <r>
      <rPr>
        <b/>
        <sz val="12"/>
        <color indexed="8"/>
        <rFont val="Times New Roman"/>
        <family val="1"/>
      </rPr>
      <t xml:space="preserve"> по десятибалльной шкале</t>
    </r>
    <r>
      <rPr>
        <sz val="12"/>
        <color indexed="8"/>
        <rFont val="Times New Roman"/>
        <family val="1"/>
      </rPr>
      <t xml:space="preserve"> психологический климат в Вашей семье?</t>
    </r>
  </si>
  <si>
    <t>Какие отрицательные стороны Вашего образа жизни Вас беспокоят?</t>
  </si>
  <si>
    <t>Постоянное эмоциональное напряжение</t>
  </si>
  <si>
    <t>Необходимость часто нарушать режим труда и отдыха</t>
  </si>
  <si>
    <t>Недостаточный ночной сон</t>
  </si>
  <si>
    <t>Неполноценный отдых в выходные дни</t>
  </si>
  <si>
    <t>Неполноценный отдых во время отпуска</t>
  </si>
  <si>
    <t xml:space="preserve">Низкая двигательная активность </t>
  </si>
  <si>
    <t xml:space="preserve">Нерациональное питание   </t>
  </si>
  <si>
    <t xml:space="preserve">Курение </t>
  </si>
  <si>
    <t>Употребление алкоголя</t>
  </si>
  <si>
    <t>Плохой психологический климат в семье</t>
  </si>
  <si>
    <t>Мешает  ли соблюдению режима дня педагогический процесс?</t>
  </si>
  <si>
    <t>Что Вы делаете для сохранения Вашего здоровья?</t>
  </si>
  <si>
    <t>Контролирую свое психо-эмоциональное состояние</t>
  </si>
  <si>
    <t>Соблюдаю режим сна</t>
  </si>
  <si>
    <t>Соблюдаю режим труда и отдыха</t>
  </si>
  <si>
    <t>Соблюдаю режим питания</t>
  </si>
  <si>
    <t>Прекращение  курения</t>
  </si>
  <si>
    <t>Сокращение или прекращение приема алкоголя</t>
  </si>
  <si>
    <t>Контролирую массу тела</t>
  </si>
  <si>
    <t>Контролирую АД</t>
  </si>
  <si>
    <t>Стараюсь питаться рационально</t>
  </si>
  <si>
    <t>Провожу закаливание</t>
  </si>
  <si>
    <t>Занимаюсь физической культурой</t>
  </si>
  <si>
    <t xml:space="preserve">Если Вы не следуете рекомендациям по здоровому образу жизни, то с чем это связано? </t>
  </si>
  <si>
    <t>Большой занятостью на работе</t>
  </si>
  <si>
    <t xml:space="preserve">Плохо себя чувствую, болею </t>
  </si>
  <si>
    <t>Нет времени</t>
  </si>
  <si>
    <t>Нет средств</t>
  </si>
  <si>
    <t>Не знаю, что нужно делать</t>
  </si>
  <si>
    <t xml:space="preserve">Считаю себя здоровым </t>
  </si>
  <si>
    <t>Не считаю нужным</t>
  </si>
  <si>
    <t>Курите ли Вы?</t>
  </si>
  <si>
    <t>Пробовали ли Вы бросить курить?</t>
  </si>
  <si>
    <t>Как часто Вы употребляете алкоголь?</t>
  </si>
  <si>
    <t>Не употребляю вообще</t>
  </si>
  <si>
    <t>Только по большим праздникам (1-5 раз в год)</t>
  </si>
  <si>
    <t>Каждый месяц</t>
  </si>
  <si>
    <t>Каждую неделю</t>
  </si>
  <si>
    <t>Каждый день</t>
  </si>
  <si>
    <t>Какие  виды алкогольной продукции Вы употребляете?</t>
  </si>
  <si>
    <t>Что Вы предпринимаете, чтобы снять психоэмоциональное напряжение?</t>
  </si>
  <si>
    <r>
      <t>Оцените</t>
    </r>
    <r>
      <rPr>
        <b/>
        <sz val="12"/>
        <color indexed="8"/>
        <rFont val="Times New Roman"/>
        <family val="1"/>
      </rPr>
      <t xml:space="preserve"> по десятибалльной шкале</t>
    </r>
    <r>
      <rPr>
        <sz val="12"/>
        <color indexed="8"/>
        <rFont val="Times New Roman"/>
        <family val="1"/>
      </rPr>
      <t>, насколько Вы утомлены в конце рабочего дня</t>
    </r>
  </si>
  <si>
    <t>Как долго длится усталость после рабочего дня?</t>
  </si>
  <si>
    <t>Я все время чувству усталость</t>
  </si>
  <si>
    <t>До самого отхода ко сну</t>
  </si>
  <si>
    <t>Чувствую усталость в течение до 1 часа после работы</t>
  </si>
  <si>
    <t>Я вообще не устаю после работы</t>
  </si>
  <si>
    <t>Сколько часов составляет Ваш ночной отдых</t>
  </si>
  <si>
    <t>меньше 4 часов</t>
  </si>
  <si>
    <t>4-6 часов</t>
  </si>
  <si>
    <t>7-9 часов</t>
  </si>
  <si>
    <t>более 9 часов</t>
  </si>
  <si>
    <t>Как Вы проводите выходные?</t>
  </si>
  <si>
    <t>Остается ли у Вас в выходные время на отдых?</t>
  </si>
  <si>
    <t>На какой день после выходных у Вас появляется усталость?</t>
  </si>
  <si>
    <t>Как Вы проводите отпуск?</t>
  </si>
  <si>
    <t>Считаете ли Вы, что Вашего оплачиваемого отпуска достаточно для восстановления после вашей профессиональной рабочей нагрузки?</t>
  </si>
  <si>
    <t>На какой месяц после отпуска у Вас появляется усталость?</t>
  </si>
  <si>
    <r>
      <t xml:space="preserve">Оцените </t>
    </r>
    <r>
      <rPr>
        <b/>
        <sz val="12"/>
        <color indexed="8"/>
        <rFont val="Times New Roman"/>
        <family val="1"/>
      </rPr>
      <t>по десятибалльной шкале</t>
    </r>
    <r>
      <rPr>
        <sz val="12"/>
        <color indexed="8"/>
        <rFont val="Times New Roman"/>
        <family val="1"/>
      </rPr>
      <t>, насколько Вы отдохнувшим Вы чувствуете себя после отпуска</t>
    </r>
  </si>
  <si>
    <t xml:space="preserve">Делаете ли Вы по утрам зарядку? </t>
  </si>
  <si>
    <t>Никогда</t>
  </si>
  <si>
    <t>Очень редко</t>
  </si>
  <si>
    <t>Иногда</t>
  </si>
  <si>
    <t>Почти ежедневно</t>
  </si>
  <si>
    <t xml:space="preserve">Сколько раз в неделю Вы уделяете время занятиям физической культурой и спортом? </t>
  </si>
  <si>
    <t>не занимаюсь вообще</t>
  </si>
  <si>
    <t>каждый месяц</t>
  </si>
  <si>
    <t>каждую неделю</t>
  </si>
  <si>
    <t>каждый день</t>
  </si>
  <si>
    <t>Сколько времени в день Вы в среднем проводите на свежем воздухе?</t>
  </si>
  <si>
    <t>Меньше 1 часа</t>
  </si>
  <si>
    <t>1 – 2 часа</t>
  </si>
  <si>
    <t>Более 3 часов</t>
  </si>
  <si>
    <t xml:space="preserve">Сколько времени в день Вы проводите за просмотром  телевизора? </t>
  </si>
  <si>
    <t>Есть ли у Вас хобби?</t>
  </si>
  <si>
    <t>Как часто Вы посещаете культурно-массовые мероприятия?</t>
  </si>
  <si>
    <t>не посещаю вообще</t>
  </si>
  <si>
    <t xml:space="preserve">Младших </t>
  </si>
  <si>
    <t xml:space="preserve">Средних </t>
  </si>
  <si>
    <t xml:space="preserve">Профильных </t>
  </si>
  <si>
    <t xml:space="preserve">Задерживаетесь после работы </t>
  </si>
  <si>
    <t>В выходные дни</t>
  </si>
  <si>
    <t>Во время отпуска</t>
  </si>
  <si>
    <t>поиск в Интернете</t>
  </si>
  <si>
    <t>1-2 раза в год</t>
  </si>
  <si>
    <t>нет</t>
  </si>
  <si>
    <t>да</t>
  </si>
  <si>
    <r>
      <t xml:space="preserve">Как Вы оцениваете </t>
    </r>
    <r>
      <rPr>
        <b/>
        <sz val="12"/>
        <color indexed="8"/>
        <rFont val="Times New Roman"/>
        <family val="1"/>
      </rPr>
      <t>по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десятибалльной шкале</t>
    </r>
    <r>
      <rPr>
        <sz val="12"/>
        <color indexed="8"/>
        <rFont val="Times New Roman"/>
        <family val="1"/>
      </rPr>
      <t xml:space="preserve"> состояние своего здоровья?</t>
    </r>
  </si>
  <si>
    <t>Как изменилось за последние годы состояние Вашего здоровья?</t>
  </si>
  <si>
    <t>Ухудшилось</t>
  </si>
  <si>
    <t>Не изменилось</t>
  </si>
  <si>
    <t xml:space="preserve">Улучшилось </t>
  </si>
  <si>
    <t>С чем Вы связываете изменения в состояние здоровья?</t>
  </si>
  <si>
    <t>Влиянием возраста</t>
  </si>
  <si>
    <t>Влиянием профессиональной деятельности</t>
  </si>
  <si>
    <t>Влиянием окружающей среды</t>
  </si>
  <si>
    <t>Имеете ли Вы хронические заболевания?</t>
  </si>
  <si>
    <t>Имеете ли Вы инвалидность?</t>
  </si>
  <si>
    <t>группа</t>
  </si>
  <si>
    <t>заболевание</t>
  </si>
  <si>
    <t>Отмечаете ли Вы у себя следующие состояния?</t>
  </si>
  <si>
    <t>Аритмия</t>
  </si>
  <si>
    <t>Вегето-сосудистая дистония</t>
  </si>
  <si>
    <t>Головная боль</t>
  </si>
  <si>
    <t>Нарушения сна</t>
  </si>
  <si>
    <t xml:space="preserve">Раздражительность </t>
  </si>
  <si>
    <t>Рассеянность</t>
  </si>
  <si>
    <t>Снижение памяти и внимания</t>
  </si>
  <si>
    <t>Снижение умственной и физической работоспособности</t>
  </si>
  <si>
    <t>Сонливость днем</t>
  </si>
  <si>
    <t>Чувство страха</t>
  </si>
  <si>
    <t>Сколько раз в течение года Вы обычно болеете?</t>
  </si>
  <si>
    <t>Не болеете</t>
  </si>
  <si>
    <t>1 - 3 раз</t>
  </si>
  <si>
    <t>Более 4-х раз</t>
  </si>
  <si>
    <t xml:space="preserve">Как часто в течение года Вы берёте листок нетрудоспособности? </t>
  </si>
  <si>
    <t>Не беру</t>
  </si>
  <si>
    <t>Какова средняя длительность листка нетрудоспособности?, дней</t>
  </si>
  <si>
    <t>Сельское поселение</t>
  </si>
  <si>
    <t>Поселок городского типа</t>
  </si>
  <si>
    <t>Малый город (до 50 тыс.)</t>
  </si>
  <si>
    <t>Средний город (от 50тыс до 100 тыс.)</t>
  </si>
  <si>
    <t>Большой город (от 100 до 250 тыс.)</t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</si>
  <si>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Крупный город (от 250 до 500 тыс.)</t>
    </r>
  </si>
  <si>
    <t>Крупнейший город (от 500 тыс. до 1 млн.)</t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</si>
  <si>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Мегаполис (свыше 1 млн.)</t>
    </r>
  </si>
  <si>
    <t>пиво</t>
  </si>
  <si>
    <t>вина сухие</t>
  </si>
  <si>
    <t>вина крепленые</t>
  </si>
  <si>
    <t xml:space="preserve"> антидепрессанты</t>
  </si>
  <si>
    <t>переключение деятельности</t>
  </si>
  <si>
    <t>спорт</t>
  </si>
  <si>
    <t>табак</t>
  </si>
  <si>
    <t>хобби</t>
  </si>
  <si>
    <t>ничего</t>
  </si>
  <si>
    <t>алкоголь</t>
  </si>
  <si>
    <t>Имеете ли Вы ученую степень</t>
  </si>
  <si>
    <t>директор</t>
  </si>
  <si>
    <t xml:space="preserve"> воспитатель</t>
  </si>
  <si>
    <t>завуч</t>
  </si>
  <si>
    <t>учитель</t>
  </si>
  <si>
    <t>никакой;</t>
  </si>
  <si>
    <t xml:space="preserve"> денежная;</t>
  </si>
  <si>
    <t xml:space="preserve"> дополнит. время отдыха в течение учебного года; </t>
  </si>
  <si>
    <t>дополнительные дни к отпуску</t>
  </si>
  <si>
    <t>Да , успеваю</t>
  </si>
  <si>
    <t>Нет, приходится  тратить дополнительное время</t>
  </si>
  <si>
    <t>в том числе затраты времени на компьютерные программы, часов</t>
  </si>
  <si>
    <t xml:space="preserve">Мужской </t>
  </si>
  <si>
    <t>Женский</t>
  </si>
  <si>
    <t xml:space="preserve"> до 30 минут</t>
  </si>
  <si>
    <t>от 30 мин до 1 часа</t>
  </si>
  <si>
    <t>больше 2 часов 30 мин</t>
  </si>
  <si>
    <t>от 1 часа до1 час 30 мин.</t>
  </si>
  <si>
    <t>от 1 час 30 мин. до 2 часов</t>
  </si>
  <si>
    <t>от 2 часов до 2 часов 30 мин</t>
  </si>
  <si>
    <t>пешком</t>
  </si>
  <si>
    <t>автомобиль</t>
  </si>
  <si>
    <t>метро</t>
  </si>
  <si>
    <t>маршрутное такси</t>
  </si>
  <si>
    <t>пригородные автобусы</t>
  </si>
  <si>
    <t>пригородные электропоезда</t>
  </si>
  <si>
    <t>Принимаете ли Вы успокоительные  и снотворные средства?</t>
  </si>
  <si>
    <t>иногда</t>
  </si>
  <si>
    <t>не появляется</t>
  </si>
  <si>
    <t>не смотрю совсем</t>
  </si>
  <si>
    <t xml:space="preserve">Ваш "стаж" нахождения на инвалидности состаляет, полных лет </t>
  </si>
  <si>
    <t>водки и др. крепостью от 40</t>
  </si>
  <si>
    <t>Ваша ученая степень, если имеется</t>
  </si>
  <si>
    <t>Старших</t>
  </si>
  <si>
    <t>Заработная плата</t>
  </si>
  <si>
    <t>кандидат</t>
  </si>
  <si>
    <t>доктор</t>
  </si>
  <si>
    <t>Вы проживаете в Федеральном округе</t>
  </si>
  <si>
    <t>Дальневосточный</t>
  </si>
  <si>
    <t>Приволжский</t>
  </si>
  <si>
    <t>Северо-Западный</t>
  </si>
  <si>
    <t>Сибирский</t>
  </si>
  <si>
    <t>Северо - Кавказский</t>
  </si>
  <si>
    <t xml:space="preserve">Южный </t>
  </si>
  <si>
    <t>Центральный</t>
  </si>
  <si>
    <t>Уральский</t>
  </si>
  <si>
    <t>тип населенного пункта, где находится образовательное учреждение, в котором Вы работаете?</t>
  </si>
  <si>
    <t>турпоездки по стране</t>
  </si>
  <si>
    <t>турпоездки за границу</t>
  </si>
  <si>
    <t>санаторно-курортное лечение</t>
  </si>
  <si>
    <t>дома</t>
  </si>
  <si>
    <t>на даче собственной</t>
  </si>
  <si>
    <t>на даче съемной</t>
  </si>
  <si>
    <t>никогда</t>
  </si>
  <si>
    <t>каждый год</t>
  </si>
  <si>
    <t>1 раз в 5-6 лет</t>
  </si>
  <si>
    <t>1 раз в 3-4 года</t>
  </si>
  <si>
    <t>1 раз более чем в 7 лет</t>
  </si>
  <si>
    <t>приходилось ли Вам самим оплачивать прохождение этого медосмотра?</t>
  </si>
  <si>
    <t>если ДА, компенсированы ли Вам эти затраты?</t>
  </si>
  <si>
    <t>проходили ли Вы дополнительную диспансеризацию в течение последних     5 лет?</t>
  </si>
  <si>
    <t>Чувствую усталость в течение    2-3 часов после работы</t>
  </si>
  <si>
    <t>Чувствую усталость в течение    1-2 часов после работы</t>
  </si>
  <si>
    <t xml:space="preserve">да </t>
  </si>
  <si>
    <t xml:space="preserve">Являетесь ли Вы автором специальных программ, в том числе компьютерных*? </t>
  </si>
  <si>
    <t>работаю в другом месте</t>
  </si>
  <si>
    <t>работаю с литературой по спец-ти</t>
  </si>
  <si>
    <t>составляю учебные программы</t>
  </si>
  <si>
    <t>занимаюсь собственными детьми</t>
  </si>
  <si>
    <t>занимаюсь своим здоровьем</t>
  </si>
  <si>
    <t>занимаюсь домашними делами</t>
  </si>
  <si>
    <t>занимаюсь подсобным хозяйством</t>
  </si>
  <si>
    <t>культурные мероприятия</t>
  </si>
  <si>
    <t>хожу в гости\принимаю гостей</t>
  </si>
  <si>
    <t>готовлюсь к урокам</t>
  </si>
  <si>
    <t>занимаюсь спортом</t>
  </si>
  <si>
    <t>Влиянием жилищно-бытовых условий</t>
  </si>
  <si>
    <t>Влиянием психологического климата в семье</t>
  </si>
  <si>
    <r>
      <t xml:space="preserve">Оцените  </t>
    </r>
    <r>
      <rPr>
        <b/>
        <sz val="12"/>
        <color indexed="8"/>
        <rFont val="Times New Roman"/>
        <family val="1"/>
      </rPr>
      <t>по десятибалльной шкале</t>
    </r>
    <r>
      <rPr>
        <sz val="12"/>
        <color indexed="8"/>
        <rFont val="Times New Roman"/>
        <family val="1"/>
      </rPr>
      <t>, насколько утомляет Вас дорога на работу и обратно</t>
    </r>
  </si>
  <si>
    <t>работаю на другой работе</t>
  </si>
  <si>
    <t>начальная школа</t>
  </si>
  <si>
    <t>средняя общеобразовательная школа</t>
  </si>
  <si>
    <t>школа- интернат</t>
  </si>
  <si>
    <t>специализированная школа</t>
  </si>
  <si>
    <t>лицей</t>
  </si>
  <si>
    <t>колледж</t>
  </si>
  <si>
    <t>Тип образовательного учреждения</t>
  </si>
  <si>
    <t>педагог доп. образования</t>
  </si>
  <si>
    <t>ИЗО</t>
  </si>
  <si>
    <t>ФИЗКУЛЬТУРА</t>
  </si>
  <si>
    <t>БИОЛОГИЯ</t>
  </si>
  <si>
    <t>ГЕОГРАФИЯ</t>
  </si>
  <si>
    <t>ИНФОРМАТИКА</t>
  </si>
  <si>
    <t>ИСТОРИЯ</t>
  </si>
  <si>
    <t>МАТЕМАТИКЯ</t>
  </si>
  <si>
    <t>ТЕХНОЛОГИЯ</t>
  </si>
  <si>
    <t>ФИЗИКА</t>
  </si>
  <si>
    <t>ХИМИЯ</t>
  </si>
  <si>
    <t>ИНОСТРАННЫЙ ЯЗЫК</t>
  </si>
  <si>
    <t>МУЗЫКА</t>
  </si>
  <si>
    <t>ОБЖ</t>
  </si>
  <si>
    <t>НАЧАЛЬНАЯ ШКОЛА</t>
  </si>
  <si>
    <t>РУССКИЙ ЯЗЫК И ЛИТЕРАТУРА</t>
  </si>
  <si>
    <t>НАЦИОНАЛЬНЫЙ ЯЗЫК И ЛИТЕРАТУРА</t>
  </si>
  <si>
    <t>используете ли Вы  право на длительный отпуск педагогических работников в соответствии со Ст. 335. ТК РФ</t>
  </si>
  <si>
    <t>проходите ли Вы  ежегодный  обязательный периодический  медосмотр в соотв. ст. 213 ТК РФ, приказа  МЗСР РФ 302н?</t>
  </si>
  <si>
    <t>инструкция по заполнению</t>
  </si>
  <si>
    <t xml:space="preserve">необходимо выбрать одно из значений </t>
  </si>
  <si>
    <t>из выпадающего списка при попадании курсора в эту ячейку, нажав на треугольничек к нижнем</t>
  </si>
  <si>
    <t xml:space="preserve"> правом углу соответствующей ячейки;</t>
  </si>
  <si>
    <r>
      <t>Эмоциональная лабильность</t>
    </r>
    <r>
      <rPr>
        <b/>
        <sz val="12"/>
        <color indexed="8"/>
        <rFont val="Times New Roman"/>
        <family val="1"/>
      </rPr>
      <t>**</t>
    </r>
  </si>
  <si>
    <t xml:space="preserve">итого </t>
  </si>
  <si>
    <r>
      <t>Сколько часов в неделю в среднем составляет Ваша</t>
    </r>
    <r>
      <rPr>
        <b/>
        <sz val="12"/>
        <color indexed="8"/>
        <rFont val="Times New Roman"/>
        <family val="1"/>
      </rPr>
      <t xml:space="preserve"> классная </t>
    </r>
    <r>
      <rPr>
        <sz val="12"/>
        <color indexed="8"/>
        <rFont val="Times New Roman"/>
        <family val="1"/>
      </rPr>
      <t>нагрузка?</t>
    </r>
  </si>
  <si>
    <t>Напряженность профессиональной деятельности</t>
  </si>
  <si>
    <t>итого учеников на класс</t>
  </si>
  <si>
    <t>автобус /троллейбус/трамвай</t>
  </si>
  <si>
    <t>Центральный Совет Общероссийского Профсоюза образования</t>
  </si>
  <si>
    <t>Российский национальный
исследовательский
медицинский университет
имени Н. И. Пирогова</t>
  </si>
  <si>
    <t>не имею</t>
  </si>
  <si>
    <t>другое</t>
  </si>
  <si>
    <t>получили ли Вы какой либо вид компенсации за разработанные Вами программные продукты</t>
  </si>
  <si>
    <t>26-30</t>
  </si>
  <si>
    <t xml:space="preserve">Ваш возраст </t>
  </si>
  <si>
    <t>31-35</t>
  </si>
  <si>
    <t>36-40</t>
  </si>
  <si>
    <t>41-45</t>
  </si>
  <si>
    <t>46-50</t>
  </si>
  <si>
    <t>51-55</t>
  </si>
  <si>
    <t>56-60</t>
  </si>
  <si>
    <t>61-65</t>
  </si>
  <si>
    <t>недоступностью медобслуживания в следствие его дороговизны</t>
  </si>
  <si>
    <t xml:space="preserve">недоступностью медобслуживания в следствие отсутствия медпунктов в месте проживания </t>
  </si>
  <si>
    <t>качеством медобслуживания</t>
  </si>
  <si>
    <t>государственный</t>
  </si>
  <si>
    <t>частный</t>
  </si>
  <si>
    <t>педагогический</t>
  </si>
  <si>
    <t>инженерный</t>
  </si>
  <si>
    <t>гуманитарный</t>
  </si>
  <si>
    <t>педагогическая</t>
  </si>
  <si>
    <t>не педагогическая</t>
  </si>
  <si>
    <t>Республика Адыгея 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</si>
  <si>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</si>
  <si>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</si>
  <si>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</si>
  <si>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</si>
  <si>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</si>
  <si>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</si>
  <si>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</si>
  <si>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</si>
  <si>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</si>
  <si>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</si>
  <si>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</si>
  <si>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</si>
  <si>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 (Якутия)</t>
  </si>
  <si>
    <t>Республика Северная Осетия</t>
  </si>
  <si>
    <t>Республика Татарстан 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</si>
  <si>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</si>
  <si>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</si>
  <si>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</si>
  <si>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</si>
  <si>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</si>
  <si>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</si>
  <si>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</si>
  <si>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</si>
  <si>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</si>
  <si>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</si>
  <si>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</si>
  <si>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</si>
  <si>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</si>
  <si>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</si>
  <si>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</si>
  <si>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</si>
  <si>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</si>
  <si>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</si>
  <si>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</si>
  <si>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</si>
  <si>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</si>
  <si>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</si>
  <si>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</si>
  <si>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</si>
  <si>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</si>
  <si>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</si>
  <si>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</si>
  <si>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</si>
  <si>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</si>
  <si>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</si>
  <si>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</si>
  <si>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</si>
  <si>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Санкт-Петербург 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</si>
  <si>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</si>
  <si>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</si>
  <si>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</si>
  <si>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</si>
  <si>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</si>
  <si>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</si>
  <si>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</si>
  <si>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</si>
  <si>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</si>
  <si>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</si>
  <si>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</si>
  <si>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</si>
  <si>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</si>
  <si>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</si>
  <si>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</si>
  <si>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</si>
  <si>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</si>
  <si>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</si>
  <si>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</si>
  <si>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</si>
  <si>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</si>
  <si>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</si>
  <si>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</si>
  <si>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</si>
  <si>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</si>
  <si>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</si>
  <si>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</si>
  <si>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</si>
  <si>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</si>
  <si>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Еврейская Аобл</t>
  </si>
  <si>
    <t>Ненецкий АО</t>
  </si>
  <si>
    <t>Ханты-Мансийский АО</t>
  </si>
  <si>
    <t>Чукотский АО</t>
  </si>
  <si>
    <t>Ямало-Ненецкий АО</t>
  </si>
  <si>
    <t>проводят исследование состояния здоровья, условий трудовой деятельности и образа жизни, организации медицинской помощи педагогических кадров школ и высших учебных заведений с целью выявления факторов риска и разработки мероприятий по их нивелированию</t>
  </si>
  <si>
    <t>и предотвращению попыток со стороны отдельных правительственных кругов лишить педагогических работников прав на определенные действующим</t>
  </si>
  <si>
    <t>законодательством льготы (отпуск, досрочный выход на пенсию и т.п.)</t>
  </si>
  <si>
    <t>Сколько времени в неделю в среднем Вы тратите на подготовку к уроку (урокам) по отдельным видам деятельности (часов)</t>
  </si>
  <si>
    <t>Где Вы испытываете  психоэмоциональное напряжение?</t>
  </si>
  <si>
    <t>в государственных учреждениях</t>
  </si>
  <si>
    <t>на работе</t>
  </si>
  <si>
    <t>в транспорте</t>
  </si>
  <si>
    <t>в предприятиях сферы обслуживания</t>
  </si>
  <si>
    <r>
      <t xml:space="preserve">Где Вы испытываете </t>
    </r>
    <r>
      <rPr>
        <b/>
        <sz val="12"/>
        <color indexed="8"/>
        <rFont val="Times New Roman Cyr"/>
        <family val="1"/>
      </rPr>
      <t>наибольшее</t>
    </r>
    <r>
      <rPr>
        <sz val="11"/>
        <color indexed="8"/>
        <rFont val="Times New Roman Cyr"/>
        <family val="1"/>
      </rPr>
      <t xml:space="preserve"> психоэмоциональное напряжение? </t>
    </r>
  </si>
  <si>
    <t>Успеваете ли отдохнуть после рабочего дня?</t>
  </si>
  <si>
    <t>итого затраты времени, часов</t>
  </si>
  <si>
    <t>и обращаются к каждому педагогу заполнить  нижеприведенную анкету и направить по электронной почте на указанный Вам при её получении адрес</t>
  </si>
  <si>
    <t>копировать на бумажные носители не надо, отправлять по факсу запрещается!</t>
  </si>
  <si>
    <t>(помечены маленьким красным треугольником в правом верхнем углу)</t>
  </si>
  <si>
    <t>Вы проживаете в крае, области (выбрать)</t>
  </si>
  <si>
    <t>Успеваете ли Вы в течение рабочего времени выполнять все виды обязанностей по основному месту работы ?</t>
  </si>
  <si>
    <r>
      <t xml:space="preserve">Имеете ли Вы </t>
    </r>
    <r>
      <rPr>
        <b/>
        <sz val="11"/>
        <color indexed="8"/>
        <rFont val="Calibri"/>
        <family val="2"/>
      </rPr>
      <t>подработки</t>
    </r>
    <r>
      <rPr>
        <sz val="11"/>
        <color theme="1"/>
        <rFont val="Calibri"/>
        <family val="2"/>
      </rPr>
      <t>?</t>
    </r>
  </si>
  <si>
    <t xml:space="preserve">нет </t>
  </si>
  <si>
    <t xml:space="preserve"> сколько сигарет (папирос) выкуриваете в день?  Шт.</t>
  </si>
  <si>
    <r>
      <t xml:space="preserve">Оцените </t>
    </r>
    <r>
      <rPr>
        <b/>
        <sz val="12"/>
        <color indexed="8"/>
        <rFont val="Times New Roman"/>
        <family val="1"/>
      </rPr>
      <t>по десятибалльной шкале</t>
    </r>
    <r>
      <rPr>
        <sz val="12"/>
        <color indexed="8"/>
        <rFont val="Times New Roman"/>
        <family val="1"/>
      </rPr>
      <t xml:space="preserve">, насколько Вы отдохнувшим Вы чувствуете себя  </t>
    </r>
    <r>
      <rPr>
        <b/>
        <sz val="12"/>
        <color indexed="8"/>
        <rFont val="Times New Roman"/>
        <family val="1"/>
      </rPr>
      <t>по утрам</t>
    </r>
  </si>
  <si>
    <r>
      <t xml:space="preserve">Оцените </t>
    </r>
    <r>
      <rPr>
        <b/>
        <sz val="12"/>
        <color indexed="8"/>
        <rFont val="Times New Roman"/>
        <family val="1"/>
      </rPr>
      <t>по десятибалльной шкале</t>
    </r>
    <r>
      <rPr>
        <sz val="12"/>
        <color indexed="8"/>
        <rFont val="Times New Roman"/>
        <family val="1"/>
      </rPr>
      <t xml:space="preserve">, насколько отдохнувшим Вы   себя чувствуете </t>
    </r>
    <r>
      <rPr>
        <b/>
        <sz val="12"/>
        <color indexed="8"/>
        <rFont val="Times New Roman"/>
        <family val="1"/>
      </rPr>
      <t>после выходных</t>
    </r>
  </si>
  <si>
    <t>если  Да, ниже укажите какие</t>
  </si>
  <si>
    <t>если ДА, то в каком возрасте Вам впервые присвоена группа инвалидности?</t>
  </si>
  <si>
    <t>1</t>
  </si>
  <si>
    <t>2</t>
  </si>
  <si>
    <t>3</t>
  </si>
  <si>
    <t>3.1</t>
  </si>
  <si>
    <t>3.2</t>
  </si>
  <si>
    <t>3.3</t>
  </si>
  <si>
    <t>4</t>
  </si>
  <si>
    <t>5</t>
  </si>
  <si>
    <t>6</t>
  </si>
  <si>
    <t>7</t>
  </si>
  <si>
    <t>7.1</t>
  </si>
  <si>
    <t>7.3</t>
  </si>
  <si>
    <t>7.4</t>
  </si>
  <si>
    <t>7.5</t>
  </si>
  <si>
    <t>7.6</t>
  </si>
  <si>
    <t>8</t>
  </si>
  <si>
    <t>9.1</t>
  </si>
  <si>
    <t>9.2</t>
  </si>
  <si>
    <t>9.3</t>
  </si>
  <si>
    <t>9.4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</si>
  <si>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</si>
  <si>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</si>
  <si>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</si>
  <si>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</si>
  <si>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</si>
  <si>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</si>
  <si>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</si>
  <si>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</si>
  <si>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</si>
  <si>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</si>
  <si>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</si>
  <si>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</si>
  <si>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</si>
  <si>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</si>
  <si>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</si>
  <si>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</si>
  <si>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</si>
  <si>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11</t>
  </si>
  <si>
    <t>12</t>
  </si>
  <si>
    <t>14</t>
  </si>
  <si>
    <t>15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</si>
  <si>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</si>
  <si>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</si>
  <si>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</si>
  <si>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</si>
  <si>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</si>
  <si>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</si>
  <si>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</si>
  <si>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</si>
  <si>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</si>
  <si>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15.10</t>
  </si>
  <si>
    <t>15.11</t>
  </si>
  <si>
    <t>15.12</t>
  </si>
  <si>
    <t>15.13</t>
  </si>
  <si>
    <t>15.14</t>
  </si>
  <si>
    <t>16</t>
  </si>
  <si>
    <t>16.1</t>
  </si>
  <si>
    <t>16.2</t>
  </si>
  <si>
    <t>16.3</t>
  </si>
  <si>
    <t>16.4</t>
  </si>
  <si>
    <t>16.5</t>
  </si>
  <si>
    <t>16.6</t>
  </si>
  <si>
    <t xml:space="preserve">16.7 </t>
  </si>
  <si>
    <t>17</t>
  </si>
  <si>
    <t>18.1</t>
  </si>
  <si>
    <t>18.2</t>
  </si>
  <si>
    <t>18.3</t>
  </si>
  <si>
    <t>18.4</t>
  </si>
  <si>
    <t>18.5</t>
  </si>
  <si>
    <t>18.6</t>
  </si>
  <si>
    <t>19</t>
  </si>
  <si>
    <t>19.1</t>
  </si>
  <si>
    <t>19.2</t>
  </si>
  <si>
    <t>19.3</t>
  </si>
  <si>
    <t>19.4</t>
  </si>
  <si>
    <r>
      <t xml:space="preserve">Если не успеваете, то когда Вы выполняете </t>
    </r>
    <r>
      <rPr>
        <b/>
        <sz val="12"/>
        <rFont val="Times New Roman"/>
        <family val="1"/>
      </rPr>
      <t>дополнительную</t>
    </r>
    <r>
      <rPr>
        <sz val="12"/>
        <color indexed="8"/>
        <rFont val="Times New Roman"/>
        <family val="1"/>
      </rPr>
      <t xml:space="preserve"> работу в целях выполнения этих обязанностей? </t>
    </r>
  </si>
  <si>
    <r>
      <t xml:space="preserve">Сколько часов в неделю в среднем  Вы тратите на </t>
    </r>
    <r>
      <rPr>
        <b/>
        <sz val="12"/>
        <rFont val="Times New Roman"/>
        <family val="1"/>
      </rPr>
      <t>дополнительную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работу?</t>
    </r>
  </si>
  <si>
    <t>20</t>
  </si>
  <si>
    <t>20.1</t>
  </si>
  <si>
    <t>20.2</t>
  </si>
  <si>
    <t>20.3</t>
  </si>
  <si>
    <t>20.4</t>
  </si>
  <si>
    <t>20.5</t>
  </si>
  <si>
    <t>20.6</t>
  </si>
  <si>
    <t>20.7</t>
  </si>
  <si>
    <t>20.8</t>
  </si>
  <si>
    <t>21.1</t>
  </si>
  <si>
    <t>21.2</t>
  </si>
  <si>
    <t>21.3</t>
  </si>
  <si>
    <t>21.4</t>
  </si>
  <si>
    <t>21.5</t>
  </si>
  <si>
    <t>21.6</t>
  </si>
  <si>
    <t>21.7</t>
  </si>
  <si>
    <t>22.1</t>
  </si>
  <si>
    <t>22.2</t>
  </si>
  <si>
    <t>22.3</t>
  </si>
  <si>
    <t>22.4</t>
  </si>
  <si>
    <t>22.5</t>
  </si>
  <si>
    <t>22.6</t>
  </si>
  <si>
    <t>22.7</t>
  </si>
  <si>
    <t>23.1</t>
  </si>
  <si>
    <t>23</t>
  </si>
  <si>
    <t>23.2</t>
  </si>
  <si>
    <t>23.3</t>
  </si>
  <si>
    <t>24</t>
  </si>
  <si>
    <t>24.1</t>
  </si>
  <si>
    <t>24.2</t>
  </si>
  <si>
    <t>24.3</t>
  </si>
  <si>
    <t>24.4</t>
  </si>
  <si>
    <t>24.5</t>
  </si>
  <si>
    <t>25</t>
  </si>
  <si>
    <t xml:space="preserve">       Социально-гигиеническая характеристика</t>
  </si>
  <si>
    <t>Характеристика производственной деятельности</t>
  </si>
  <si>
    <t>26</t>
  </si>
  <si>
    <t>27</t>
  </si>
  <si>
    <t>28</t>
  </si>
  <si>
    <t>29</t>
  </si>
  <si>
    <t>29.1</t>
  </si>
  <si>
    <t>30</t>
  </si>
  <si>
    <t>30.1</t>
  </si>
  <si>
    <t>31</t>
  </si>
  <si>
    <t>32</t>
  </si>
  <si>
    <t>33.1</t>
  </si>
  <si>
    <t>33.2</t>
  </si>
  <si>
    <t>33.3</t>
  </si>
  <si>
    <t>33.4</t>
  </si>
  <si>
    <t>33.5</t>
  </si>
  <si>
    <t>33.6</t>
  </si>
  <si>
    <t>33</t>
  </si>
  <si>
    <t>34</t>
  </si>
  <si>
    <t>34.1</t>
  </si>
  <si>
    <t>34.2</t>
  </si>
  <si>
    <t>34.3</t>
  </si>
  <si>
    <t>34.4</t>
  </si>
  <si>
    <t>34.5</t>
  </si>
  <si>
    <t>35</t>
  </si>
  <si>
    <t>35.1</t>
  </si>
  <si>
    <t>35.2</t>
  </si>
  <si>
    <t>35.3</t>
  </si>
  <si>
    <t>35.4</t>
  </si>
  <si>
    <t>35.5</t>
  </si>
  <si>
    <t>35.6</t>
  </si>
  <si>
    <t>35.7</t>
  </si>
  <si>
    <t>35.8</t>
  </si>
  <si>
    <t>35.9</t>
  </si>
  <si>
    <t>36.1</t>
  </si>
  <si>
    <t>36.2</t>
  </si>
  <si>
    <t>36.3</t>
  </si>
  <si>
    <t>36.4</t>
  </si>
  <si>
    <t>36.5</t>
  </si>
  <si>
    <t>36.6</t>
  </si>
  <si>
    <t>36.7</t>
  </si>
  <si>
    <t>36.8</t>
  </si>
  <si>
    <t>36.9</t>
  </si>
  <si>
    <t>36.10</t>
  </si>
  <si>
    <t>37</t>
  </si>
  <si>
    <t>38.1</t>
  </si>
  <si>
    <t>38.2</t>
  </si>
  <si>
    <t>38.3</t>
  </si>
  <si>
    <t>38.4</t>
  </si>
  <si>
    <t>38.5</t>
  </si>
  <si>
    <t>38.6</t>
  </si>
  <si>
    <t>38.7</t>
  </si>
  <si>
    <t>38.8</t>
  </si>
  <si>
    <t>38.9</t>
  </si>
  <si>
    <t>38.10</t>
  </si>
  <si>
    <t>38.11</t>
  </si>
  <si>
    <t>39.1</t>
  </si>
  <si>
    <t>39.2</t>
  </si>
  <si>
    <t>39.3</t>
  </si>
  <si>
    <t>39.4</t>
  </si>
  <si>
    <t>39.5</t>
  </si>
  <si>
    <t>39.6</t>
  </si>
  <si>
    <t>39.7</t>
  </si>
  <si>
    <t>40</t>
  </si>
  <si>
    <t>40.1</t>
  </si>
  <si>
    <t>40.2</t>
  </si>
  <si>
    <t>41</t>
  </si>
  <si>
    <t>41.1</t>
  </si>
  <si>
    <t>41.2</t>
  </si>
  <si>
    <t>41.3</t>
  </si>
  <si>
    <t>41.4</t>
  </si>
  <si>
    <t>42.1</t>
  </si>
  <si>
    <t>42.2</t>
  </si>
  <si>
    <t>42.3</t>
  </si>
  <si>
    <t>42.4</t>
  </si>
  <si>
    <t>42.5</t>
  </si>
  <si>
    <t>42.6</t>
  </si>
  <si>
    <t>42.7</t>
  </si>
  <si>
    <t>43</t>
  </si>
  <si>
    <t>43.1</t>
  </si>
  <si>
    <t>43.2</t>
  </si>
  <si>
    <t>43.3</t>
  </si>
  <si>
    <t>43.4</t>
  </si>
  <si>
    <t>43.5</t>
  </si>
  <si>
    <t>43.6</t>
  </si>
  <si>
    <t>43.7</t>
  </si>
  <si>
    <t>44</t>
  </si>
  <si>
    <t>44.1</t>
  </si>
  <si>
    <t>45</t>
  </si>
  <si>
    <t>46.1</t>
  </si>
  <si>
    <t>46.2</t>
  </si>
  <si>
    <t>46.3</t>
  </si>
  <si>
    <t>46.4</t>
  </si>
  <si>
    <t>46.5</t>
  </si>
  <si>
    <t>46.6</t>
  </si>
  <si>
    <t>46.7</t>
  </si>
  <si>
    <t>46.8</t>
  </si>
  <si>
    <t>46.9</t>
  </si>
  <si>
    <t>46.10</t>
  </si>
  <si>
    <t>46.11</t>
  </si>
  <si>
    <t>46.12</t>
  </si>
  <si>
    <t>46.13</t>
  </si>
  <si>
    <t>46.14</t>
  </si>
  <si>
    <t>47.1</t>
  </si>
  <si>
    <t>47.2</t>
  </si>
  <si>
    <t>47.3</t>
  </si>
  <si>
    <t>47.4</t>
  </si>
  <si>
    <t>47.5</t>
  </si>
  <si>
    <t>47.6</t>
  </si>
  <si>
    <t>47.7</t>
  </si>
  <si>
    <t>47.8</t>
  </si>
  <si>
    <t>47.9</t>
  </si>
  <si>
    <t>47.10</t>
  </si>
  <si>
    <t>47.11</t>
  </si>
  <si>
    <t>47.12</t>
  </si>
  <si>
    <t>47.13</t>
  </si>
  <si>
    <t>48</t>
  </si>
  <si>
    <t>Есть ли у Вас возможность сделать во время работы перерывы, чтобы передохнуть и размяться?</t>
  </si>
  <si>
    <t>49</t>
  </si>
  <si>
    <t>50</t>
  </si>
  <si>
    <t>51</t>
  </si>
  <si>
    <t>52</t>
  </si>
  <si>
    <t>53</t>
  </si>
  <si>
    <t>54</t>
  </si>
  <si>
    <t>Состояние здоровья</t>
  </si>
  <si>
    <t>55</t>
  </si>
  <si>
    <t>56</t>
  </si>
  <si>
    <t>57</t>
  </si>
  <si>
    <t>58</t>
  </si>
  <si>
    <t>58.1</t>
  </si>
  <si>
    <t>58.2</t>
  </si>
  <si>
    <t>58.3</t>
  </si>
  <si>
    <t>58.4</t>
  </si>
  <si>
    <t>58.5</t>
  </si>
  <si>
    <t>58.6</t>
  </si>
  <si>
    <t>58.7</t>
  </si>
  <si>
    <t>58.8</t>
  </si>
  <si>
    <t>59</t>
  </si>
  <si>
    <t>60</t>
  </si>
  <si>
    <t>60.1</t>
  </si>
  <si>
    <t>60.2</t>
  </si>
  <si>
    <t>61.1</t>
  </si>
  <si>
    <t>61.2</t>
  </si>
  <si>
    <t>61.3</t>
  </si>
  <si>
    <t>61.4</t>
  </si>
  <si>
    <t>61.5</t>
  </si>
  <si>
    <t>61.6</t>
  </si>
  <si>
    <t>61.7</t>
  </si>
  <si>
    <t>61.8</t>
  </si>
  <si>
    <t>61.9</t>
  </si>
  <si>
    <t>61.10</t>
  </si>
  <si>
    <t>61.11</t>
  </si>
  <si>
    <t>62</t>
  </si>
  <si>
    <t>62.1</t>
  </si>
  <si>
    <t>62.2</t>
  </si>
  <si>
    <t>63</t>
  </si>
  <si>
    <t>64</t>
  </si>
  <si>
    <t>64.1</t>
  </si>
  <si>
    <t>64.2</t>
  </si>
  <si>
    <t xml:space="preserve">По окончании ввода всех данных и получения разрешительной надписи внизу таблицы не забудьте сохранить файл </t>
  </si>
  <si>
    <t xml:space="preserve">и отправить его только и строго </t>
  </si>
  <si>
    <r>
      <rPr>
        <u val="single"/>
        <sz val="11"/>
        <color indexed="30"/>
        <rFont val="Calibri"/>
        <family val="2"/>
      </rPr>
      <t>по электронной почте</t>
    </r>
    <r>
      <rPr>
        <sz val="11"/>
        <color theme="1"/>
        <rFont val="Calibri"/>
        <family val="2"/>
      </rPr>
      <t xml:space="preserve"> на адрес, указанный при получени Вами этого файла;</t>
    </r>
  </si>
  <si>
    <t>Просьба обращать внимание на подсказки, появляющиеся при наведении курсора на ячейки с примечаниями</t>
  </si>
  <si>
    <t>Файл защищен от изменений, кроме ввода в ячейки необходимой информации;</t>
  </si>
  <si>
    <t xml:space="preserve">В ячейках, отмеченных цветом </t>
  </si>
  <si>
    <t>Перемещение по заполняемым ячейкам удобнее осуществлять клавишей "TAB";</t>
  </si>
  <si>
    <t>получали ли Вы санаторно-курортное лечение за счет каких-либо фондов, др. организаций</t>
  </si>
  <si>
    <t>Организаторы</t>
  </si>
  <si>
    <t>им. Н.И. Пирогова</t>
  </si>
  <si>
    <t>Общий педагогический стаж работы</t>
  </si>
  <si>
    <t>Ваш рост                         (см)</t>
  </si>
  <si>
    <t>Ваш вес                          (кг)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</si>
</sst>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6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0"/>
      <name val="Courier New Cyr"/>
      <family val="3"/>
    </font>
    <font>
      <sz val="8"/>
      <color indexed="9"/>
      <name val="Times New Roman"/>
      <family val="1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10"/>
      <name val="Arial Cyr"/>
      <family val="0"/>
    </font>
    <font>
      <sz val="8"/>
      <color indexed="10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Calibri"/>
      <family val="2"/>
    </font>
    <font>
      <sz val="9"/>
      <color indexed="30"/>
      <name val="Arial Cyr"/>
      <family val="0"/>
    </font>
    <font>
      <i/>
      <sz val="11"/>
      <color indexed="36"/>
      <name val="Calibri"/>
      <family val="2"/>
    </font>
    <font>
      <b/>
      <sz val="10"/>
      <color indexed="30"/>
      <name val="Arial"/>
      <family val="2"/>
    </font>
    <font>
      <sz val="10"/>
      <color indexed="10"/>
      <name val="Arial Cyr"/>
      <family val="0"/>
    </font>
    <font>
      <u val="single"/>
      <sz val="11"/>
      <color indexed="36"/>
      <name val="Calibri"/>
      <family val="2"/>
    </font>
    <font>
      <sz val="14"/>
      <color indexed="8"/>
      <name val="Arial"/>
      <family val="2"/>
    </font>
    <font>
      <sz val="11"/>
      <color indexed="8"/>
      <name val="Times New Roman Cyr"/>
      <family val="1"/>
    </font>
    <font>
      <b/>
      <sz val="12"/>
      <color indexed="8"/>
      <name val="Times New Roman Cyr"/>
      <family val="1"/>
    </font>
    <font>
      <sz val="11"/>
      <name val="Calibri"/>
      <family val="2"/>
    </font>
    <font>
      <b/>
      <i/>
      <sz val="11"/>
      <color indexed="36"/>
      <name val="Calibri"/>
      <family val="2"/>
    </font>
    <font>
      <b/>
      <sz val="12"/>
      <name val="Times New Roman"/>
      <family val="1"/>
    </font>
    <font>
      <u val="single"/>
      <sz val="11"/>
      <color indexed="30"/>
      <name val="Calibri"/>
      <family val="2"/>
    </font>
    <font>
      <sz val="12"/>
      <color indexed="8"/>
      <name val="Times New Roman Cyr"/>
      <family val="1"/>
    </font>
    <font>
      <sz val="10"/>
      <color indexed="10"/>
      <name val="Times New Roman Cyr"/>
      <family val="1"/>
    </font>
    <font>
      <i/>
      <sz val="11"/>
      <color indexed="36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 Cyr"/>
      <family val="1"/>
    </font>
    <font>
      <sz val="12"/>
      <color indexed="8"/>
      <name val="Calibri"/>
      <family val="2"/>
    </font>
    <font>
      <sz val="11"/>
      <color indexed="51"/>
      <name val="Calibri"/>
      <family val="2"/>
    </font>
    <font>
      <sz val="8"/>
      <color indexed="9"/>
      <name val="Calibri"/>
      <family val="2"/>
    </font>
    <font>
      <b/>
      <sz val="10"/>
      <color indexed="17"/>
      <name val="Arial"/>
      <family val="2"/>
    </font>
    <font>
      <sz val="10"/>
      <color indexed="8"/>
      <name val="Times New Roman Cyr"/>
      <family val="1"/>
    </font>
    <font>
      <sz val="11"/>
      <color indexed="63"/>
      <name val="Calibri"/>
      <family val="2"/>
    </font>
    <font>
      <sz val="8"/>
      <color indexed="6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 Cyr"/>
      <family val="1"/>
    </font>
    <font>
      <sz val="12"/>
      <color theme="1"/>
      <name val="Calibri"/>
      <family val="2"/>
    </font>
    <font>
      <sz val="11"/>
      <color theme="9" tint="0.5999900102615356"/>
      <name val="Calibri"/>
      <family val="2"/>
    </font>
    <font>
      <sz val="11"/>
      <color theme="1"/>
      <name val="Times New Roman Cyr"/>
      <family val="1"/>
    </font>
    <font>
      <sz val="11"/>
      <color rgb="FFFFC000"/>
      <name val="Calibri"/>
      <family val="2"/>
    </font>
    <font>
      <sz val="8"/>
      <color theme="0"/>
      <name val="Calibri"/>
      <family val="2"/>
    </font>
    <font>
      <sz val="10"/>
      <color theme="1"/>
      <name val="Times New Roman Cyr"/>
      <family val="1"/>
    </font>
    <font>
      <b/>
      <sz val="10"/>
      <color rgb="FF00B050"/>
      <name val="Arial"/>
      <family val="2"/>
    </font>
    <font>
      <sz val="11"/>
      <color theme="1" tint="0.34999001026153564"/>
      <name val="Calibri"/>
      <family val="2"/>
    </font>
    <font>
      <sz val="8"/>
      <color theme="1" tint="0.34999001026153564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/>
      <right style="thin"/>
      <top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/>
      <top style="thin"/>
      <bottom>
        <color indexed="63"/>
      </bottom>
    </border>
    <border>
      <left style="thin"/>
      <right/>
      <top style="medium"/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medium"/>
      <top>
        <color indexed="63"/>
      </top>
      <bottom style="medium"/>
    </border>
    <border>
      <left/>
      <right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>
        <color indexed="63"/>
      </bottom>
    </border>
    <border>
      <left/>
      <right style="medium"/>
      <top style="thin"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 style="thin"/>
      <bottom>
        <color indexed="63"/>
      </bottom>
    </border>
    <border>
      <left/>
      <right style="thin"/>
      <top/>
      <bottom style="medium"/>
    </border>
    <border>
      <left style="thin"/>
      <right/>
      <top>
        <color indexed="63"/>
      </top>
      <bottom style="thin"/>
    </border>
    <border>
      <left/>
      <right style="thin"/>
      <top style="thin"/>
      <bottom style="medium"/>
    </border>
    <border>
      <left/>
      <right style="thin"/>
      <top style="medium"/>
      <bottom style="medium"/>
    </border>
    <border>
      <left/>
      <right style="thin"/>
      <top style="medium"/>
      <bottom/>
    </border>
    <border>
      <left/>
      <right style="medium"/>
      <top style="thin"/>
      <bottom style="thin"/>
    </border>
    <border>
      <left/>
      <right/>
      <top style="medium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>
        <color indexed="63"/>
      </top>
      <bottom style="medium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406">
    <xf numFmtId="0" fontId="0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left" vertical="top"/>
    </xf>
    <xf numFmtId="0" fontId="3" fillId="0" borderId="10" xfId="0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 indent="2"/>
    </xf>
    <xf numFmtId="0" fontId="3" fillId="0" borderId="13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left" vertical="center" wrapText="1" indent="2"/>
    </xf>
    <xf numFmtId="0" fontId="3" fillId="0" borderId="14" xfId="0" applyFont="1" applyBorder="1" applyAlignment="1">
      <alignment horizontal="left" vertical="center" wrapText="1" indent="2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horizontal="left" vertical="center" wrapText="1" indent="2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164" fontId="3" fillId="0" borderId="13" xfId="0" applyNumberFormat="1" applyFont="1" applyBorder="1" applyAlignment="1" applyProtection="1">
      <alignment horizontal="center" vertical="center" wrapText="1"/>
      <protection locked="0"/>
    </xf>
    <xf numFmtId="164" fontId="3" fillId="0" borderId="21" xfId="0" applyNumberFormat="1" applyFont="1" applyBorder="1" applyAlignment="1" applyProtection="1">
      <alignment vertical="center" wrapText="1"/>
      <protection locked="0"/>
    </xf>
    <xf numFmtId="164" fontId="3" fillId="0" borderId="14" xfId="0" applyNumberFormat="1" applyFont="1" applyBorder="1" applyAlignment="1" applyProtection="1">
      <alignment horizontal="center" vertical="center" wrapText="1"/>
      <protection locked="0"/>
    </xf>
    <xf numFmtId="164" fontId="3" fillId="0" borderId="22" xfId="0" applyNumberFormat="1" applyFont="1" applyBorder="1" applyAlignment="1" applyProtection="1">
      <alignment vertical="center" wrapText="1"/>
      <protection locked="0"/>
    </xf>
    <xf numFmtId="0" fontId="0" fillId="33" borderId="0" xfId="0" applyFill="1" applyAlignment="1">
      <alignment/>
    </xf>
    <xf numFmtId="1" fontId="0" fillId="34" borderId="12" xfId="0" applyNumberFormat="1" applyFill="1" applyBorder="1" applyAlignment="1" applyProtection="1">
      <alignment horizontal="center" vertical="center"/>
      <protection locked="0"/>
    </xf>
    <xf numFmtId="1" fontId="0" fillId="34" borderId="21" xfId="0" applyNumberFormat="1" applyFill="1" applyBorder="1" applyAlignment="1" applyProtection="1">
      <alignment horizontal="center" vertical="center"/>
      <protection locked="0"/>
    </xf>
    <xf numFmtId="1" fontId="0" fillId="34" borderId="22" xfId="0" applyNumberFormat="1" applyFill="1" applyBorder="1" applyAlignment="1" applyProtection="1">
      <alignment horizontal="center" vertical="center"/>
      <protection locked="0"/>
    </xf>
    <xf numFmtId="1" fontId="3" fillId="0" borderId="23" xfId="0" applyNumberFormat="1" applyFont="1" applyBorder="1" applyAlignment="1" applyProtection="1">
      <alignment horizontal="center" vertical="center" wrapText="1"/>
      <protection locked="0"/>
    </xf>
    <xf numFmtId="1" fontId="0" fillId="0" borderId="21" xfId="0" applyNumberFormat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>
      <alignment horizontal="center" vertical="center" wrapText="1"/>
    </xf>
    <xf numFmtId="0" fontId="0" fillId="0" borderId="24" xfId="0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right"/>
    </xf>
    <xf numFmtId="1" fontId="0" fillId="0" borderId="25" xfId="0" applyNumberForma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>
      <alignment/>
    </xf>
    <xf numFmtId="0" fontId="0" fillId="0" borderId="26" xfId="0" applyFont="1" applyBorder="1" applyAlignment="1">
      <alignment horizontal="center"/>
    </xf>
    <xf numFmtId="1" fontId="0" fillId="0" borderId="27" xfId="0" applyNumberFormat="1" applyBorder="1" applyAlignment="1" applyProtection="1">
      <alignment/>
      <protection locked="0"/>
    </xf>
    <xf numFmtId="0" fontId="3" fillId="34" borderId="14" xfId="0" applyFont="1" applyFill="1" applyBorder="1" applyAlignment="1">
      <alignment horizontal="justify" vertical="center" wrapText="1"/>
    </xf>
    <xf numFmtId="0" fontId="9" fillId="0" borderId="11" xfId="0" applyFon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3" fillId="35" borderId="21" xfId="0" applyFont="1" applyFill="1" applyBorder="1" applyAlignment="1" applyProtection="1">
      <alignment horizontal="center" vertical="center" wrapText="1"/>
      <protection locked="0"/>
    </xf>
    <xf numFmtId="0" fontId="3" fillId="35" borderId="22" xfId="0" applyFont="1" applyFill="1" applyBorder="1" applyAlignment="1" applyProtection="1">
      <alignment horizontal="center" vertical="center" wrapText="1"/>
      <protection locked="0"/>
    </xf>
    <xf numFmtId="0" fontId="3" fillId="35" borderId="24" xfId="0" applyFont="1" applyFill="1" applyBorder="1" applyAlignment="1" applyProtection="1">
      <alignment horizontal="center" vertical="center" wrapText="1"/>
      <protection locked="0"/>
    </xf>
    <xf numFmtId="0" fontId="3" fillId="35" borderId="28" xfId="0" applyFont="1" applyFill="1" applyBorder="1" applyAlignment="1" applyProtection="1">
      <alignment horizontal="center" vertical="center" wrapText="1"/>
      <protection locked="0"/>
    </xf>
    <xf numFmtId="0" fontId="3" fillId="35" borderId="23" xfId="0" applyFont="1" applyFill="1" applyBorder="1" applyAlignment="1" applyProtection="1">
      <alignment horizontal="center" vertical="center" wrapText="1"/>
      <protection locked="0"/>
    </xf>
    <xf numFmtId="0" fontId="0" fillId="35" borderId="24" xfId="0" applyFill="1" applyBorder="1" applyAlignment="1" applyProtection="1">
      <alignment horizontal="center" vertical="center"/>
      <protection locked="0"/>
    </xf>
    <xf numFmtId="0" fontId="3" fillId="35" borderId="29" xfId="0" applyFont="1" applyFill="1" applyBorder="1" applyAlignment="1" applyProtection="1">
      <alignment horizontal="center" vertical="center" wrapText="1"/>
      <protection locked="0"/>
    </xf>
    <xf numFmtId="1" fontId="0" fillId="0" borderId="24" xfId="0" applyNumberFormat="1" applyBorder="1" applyAlignment="1" applyProtection="1">
      <alignment horizontal="center" vertical="center"/>
      <protection locked="0"/>
    </xf>
    <xf numFmtId="0" fontId="0" fillId="35" borderId="29" xfId="0" applyFill="1" applyBorder="1" applyAlignment="1" applyProtection="1">
      <alignment horizontal="center" vertical="center"/>
      <protection locked="0"/>
    </xf>
    <xf numFmtId="0" fontId="0" fillId="35" borderId="21" xfId="0" applyFill="1" applyBorder="1" applyAlignment="1" applyProtection="1">
      <alignment horizontal="center" vertical="center"/>
      <protection locked="0"/>
    </xf>
    <xf numFmtId="0" fontId="0" fillId="35" borderId="22" xfId="0" applyFill="1" applyBorder="1" applyAlignment="1" applyProtection="1">
      <alignment horizontal="center" vertical="center"/>
      <protection locked="0"/>
    </xf>
    <xf numFmtId="1" fontId="0" fillId="0" borderId="22" xfId="0" applyNumberFormat="1" applyBorder="1" applyAlignment="1" applyProtection="1">
      <alignment horizontal="center"/>
      <protection locked="0"/>
    </xf>
    <xf numFmtId="1" fontId="0" fillId="0" borderId="30" xfId="0" applyNumberFormat="1" applyBorder="1" applyAlignment="1" applyProtection="1">
      <alignment horizontal="center" vertical="center"/>
      <protection locked="0"/>
    </xf>
    <xf numFmtId="0" fontId="3" fillId="34" borderId="31" xfId="0" applyFont="1" applyFill="1" applyBorder="1" applyAlignment="1">
      <alignment horizontal="left" vertical="center" wrapText="1" indent="2"/>
    </xf>
    <xf numFmtId="0" fontId="3" fillId="0" borderId="14" xfId="0" applyFont="1" applyBorder="1" applyAlignment="1">
      <alignment vertical="center" wrapText="1"/>
    </xf>
    <xf numFmtId="0" fontId="0" fillId="0" borderId="21" xfId="0" applyBorder="1" applyAlignment="1" applyProtection="1">
      <alignment horizontal="center" vertical="center"/>
      <protection locked="0"/>
    </xf>
    <xf numFmtId="0" fontId="11" fillId="34" borderId="11" xfId="0" applyFont="1" applyFill="1" applyBorder="1" applyAlignment="1" applyProtection="1">
      <alignment horizontal="right" vertical="center" wrapText="1"/>
      <protection/>
    </xf>
    <xf numFmtId="0" fontId="11" fillId="34" borderId="13" xfId="0" applyFont="1" applyFill="1" applyBorder="1" applyAlignment="1" applyProtection="1">
      <alignment horizontal="right"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34" borderId="0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3" fillId="34" borderId="21" xfId="0" applyFont="1" applyFill="1" applyBorder="1" applyAlignment="1" applyProtection="1">
      <alignment vertical="center" wrapText="1"/>
      <protection locked="0"/>
    </xf>
    <xf numFmtId="0" fontId="3" fillId="0" borderId="1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0" fillId="35" borderId="0" xfId="0" applyFill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vertical="top"/>
    </xf>
    <xf numFmtId="0" fontId="18" fillId="34" borderId="0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0" fillId="36" borderId="0" xfId="0" applyFill="1" applyAlignment="1">
      <alignment horizontal="center" vertical="center"/>
    </xf>
    <xf numFmtId="0" fontId="14" fillId="0" borderId="0" xfId="0" applyFont="1" applyAlignment="1">
      <alignment/>
    </xf>
    <xf numFmtId="0" fontId="19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4" fillId="36" borderId="0" xfId="0" applyFont="1" applyFill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37" borderId="0" xfId="0" applyFill="1" applyAlignment="1">
      <alignment horizontal="center" vertical="center"/>
    </xf>
    <xf numFmtId="0" fontId="0" fillId="37" borderId="0" xfId="0" applyFill="1" applyAlignment="1">
      <alignment/>
    </xf>
    <xf numFmtId="0" fontId="14" fillId="37" borderId="0" xfId="0" applyFont="1" applyFill="1" applyAlignment="1">
      <alignment vertical="center"/>
    </xf>
    <xf numFmtId="1" fontId="3" fillId="35" borderId="2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32" xfId="0" applyNumberFormat="1" applyFont="1" applyBorder="1" applyAlignment="1" applyProtection="1">
      <alignment vertical="center" wrapText="1"/>
      <protection locked="0"/>
    </xf>
    <xf numFmtId="0" fontId="20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164" fontId="0" fillId="0" borderId="12" xfId="0" applyNumberFormat="1" applyBorder="1" applyAlignment="1" applyProtection="1">
      <alignment/>
      <protection locked="0"/>
    </xf>
    <xf numFmtId="164" fontId="0" fillId="0" borderId="21" xfId="0" applyNumberFormat="1" applyBorder="1" applyAlignment="1" applyProtection="1">
      <alignment/>
      <protection locked="0"/>
    </xf>
    <xf numFmtId="0" fontId="21" fillId="0" borderId="12" xfId="0" applyFont="1" applyBorder="1" applyAlignment="1" applyProtection="1">
      <alignment/>
      <protection locked="0"/>
    </xf>
    <xf numFmtId="0" fontId="21" fillId="0" borderId="21" xfId="0" applyFont="1" applyBorder="1" applyAlignment="1" applyProtection="1">
      <alignment/>
      <protection locked="0"/>
    </xf>
    <xf numFmtId="0" fontId="21" fillId="0" borderId="22" xfId="0" applyFon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13" fillId="34" borderId="12" xfId="0" applyFont="1" applyFill="1" applyBorder="1" applyAlignment="1" applyProtection="1">
      <alignment vertical="center" wrapText="1"/>
      <protection locked="0"/>
    </xf>
    <xf numFmtId="0" fontId="13" fillId="34" borderId="29" xfId="0" applyFont="1" applyFill="1" applyBorder="1" applyAlignment="1" applyProtection="1">
      <alignment vertical="center" wrapText="1"/>
      <protection locked="0"/>
    </xf>
    <xf numFmtId="0" fontId="3" fillId="35" borderId="30" xfId="0" applyFont="1" applyFill="1" applyBorder="1" applyAlignment="1" applyProtection="1">
      <alignment horizontal="center" vertical="center" wrapText="1"/>
      <protection locked="0"/>
    </xf>
    <xf numFmtId="0" fontId="23" fillId="34" borderId="0" xfId="0" applyFont="1" applyFill="1" applyBorder="1" applyAlignment="1">
      <alignment horizontal="center" vertical="center"/>
    </xf>
    <xf numFmtId="1" fontId="0" fillId="0" borderId="0" xfId="0" applyNumberFormat="1" applyBorder="1" applyAlignment="1" applyProtection="1">
      <alignment/>
      <protection/>
    </xf>
    <xf numFmtId="0" fontId="3" fillId="0" borderId="33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0" fillId="0" borderId="0" xfId="0" applyAlignment="1">
      <alignment/>
    </xf>
    <xf numFmtId="0" fontId="24" fillId="0" borderId="0" xfId="0" applyFont="1" applyAlignment="1">
      <alignment vertical="center" wrapText="1"/>
    </xf>
    <xf numFmtId="0" fontId="26" fillId="0" borderId="0" xfId="0" applyFont="1" applyAlignment="1">
      <alignment vertical="top" wrapText="1"/>
    </xf>
    <xf numFmtId="0" fontId="25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0" fontId="3" fillId="0" borderId="13" xfId="0" applyFont="1" applyBorder="1" applyAlignment="1">
      <alignment horizontal="left" vertical="center" wrapText="1"/>
    </xf>
    <xf numFmtId="0" fontId="3" fillId="0" borderId="33" xfId="0" applyFont="1" applyBorder="1" applyAlignment="1">
      <alignment vertical="center" wrapText="1"/>
    </xf>
    <xf numFmtId="0" fontId="3" fillId="0" borderId="31" xfId="0" applyFont="1" applyBorder="1" applyAlignment="1">
      <alignment horizontal="justify" vertical="center" wrapText="1"/>
    </xf>
    <xf numFmtId="164" fontId="0" fillId="0" borderId="23" xfId="0" applyNumberFormat="1" applyBorder="1" applyAlignment="1" applyProtection="1">
      <alignment/>
      <protection locked="0"/>
    </xf>
    <xf numFmtId="0" fontId="3" fillId="35" borderId="34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>
      <alignment vertical="center" wrapText="1"/>
    </xf>
    <xf numFmtId="1" fontId="0" fillId="34" borderId="23" xfId="0" applyNumberFormat="1" applyFill="1" applyBorder="1" applyAlignment="1" applyProtection="1">
      <alignment horizontal="center" vertical="center"/>
      <protection locked="0"/>
    </xf>
    <xf numFmtId="0" fontId="3" fillId="35" borderId="30" xfId="0" applyFont="1" applyFill="1" applyBorder="1" applyAlignment="1" applyProtection="1">
      <alignment vertical="center" wrapText="1"/>
      <protection locked="0"/>
    </xf>
    <xf numFmtId="1" fontId="3" fillId="38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>
      <alignment horizontal="right" vertical="center" wrapText="1"/>
    </xf>
    <xf numFmtId="0" fontId="3" fillId="0" borderId="31" xfId="0" applyFont="1" applyBorder="1" applyAlignment="1">
      <alignment horizontal="left" vertical="center" wrapText="1" indent="2"/>
    </xf>
    <xf numFmtId="0" fontId="21" fillId="0" borderId="23" xfId="0" applyFont="1" applyBorder="1" applyAlignment="1" applyProtection="1">
      <alignment/>
      <protection locked="0"/>
    </xf>
    <xf numFmtId="0" fontId="3" fillId="0" borderId="35" xfId="0" applyFont="1" applyBorder="1" applyAlignment="1">
      <alignment horizontal="right" vertical="center" wrapText="1"/>
    </xf>
    <xf numFmtId="1" fontId="0" fillId="0" borderId="32" xfId="0" applyNumberForma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 wrapText="1"/>
    </xf>
    <xf numFmtId="0" fontId="3" fillId="35" borderId="12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vertical="top" wrapText="1"/>
    </xf>
    <xf numFmtId="0" fontId="0" fillId="38" borderId="24" xfId="0" applyFill="1" applyBorder="1" applyAlignment="1" applyProtection="1">
      <alignment horizontal="center" vertical="center"/>
      <protection locked="0"/>
    </xf>
    <xf numFmtId="0" fontId="28" fillId="0" borderId="0" xfId="0" applyFont="1" applyAlignment="1">
      <alignment/>
    </xf>
    <xf numFmtId="0" fontId="2" fillId="0" borderId="0" xfId="0" applyFont="1" applyAlignment="1">
      <alignment vertical="top"/>
    </xf>
    <xf numFmtId="0" fontId="13" fillId="34" borderId="22" xfId="0" applyFont="1" applyFill="1" applyBorder="1" applyAlignment="1" applyProtection="1">
      <alignment vertical="center" wrapText="1"/>
      <protection locked="0"/>
    </xf>
    <xf numFmtId="0" fontId="78" fillId="0" borderId="0" xfId="0" applyFont="1" applyAlignment="1">
      <alignment/>
    </xf>
    <xf numFmtId="0" fontId="3" fillId="0" borderId="13" xfId="0" applyFont="1" applyFill="1" applyBorder="1" applyAlignment="1">
      <alignment horizontal="left" vertical="center" wrapText="1" indent="2"/>
    </xf>
    <xf numFmtId="0" fontId="0" fillId="0" borderId="28" xfId="0" applyBorder="1" applyAlignment="1" applyProtection="1">
      <alignment horizontal="center" vertical="center"/>
      <protection locked="0"/>
    </xf>
    <xf numFmtId="0" fontId="0" fillId="39" borderId="0" xfId="0" applyFill="1" applyAlignment="1">
      <alignment/>
    </xf>
    <xf numFmtId="0" fontId="0" fillId="39" borderId="13" xfId="0" applyFill="1" applyBorder="1" applyAlignment="1">
      <alignment horizontal="right"/>
    </xf>
    <xf numFmtId="0" fontId="0" fillId="39" borderId="11" xfId="0" applyFill="1" applyBorder="1" applyAlignment="1">
      <alignment horizontal="right"/>
    </xf>
    <xf numFmtId="0" fontId="31" fillId="0" borderId="13" xfId="0" applyFont="1" applyBorder="1" applyAlignment="1">
      <alignment horizontal="left" wrapText="1"/>
    </xf>
    <xf numFmtId="0" fontId="5" fillId="0" borderId="3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right" vertical="center" wrapText="1"/>
    </xf>
    <xf numFmtId="0" fontId="0" fillId="39" borderId="0" xfId="0" applyFill="1" applyBorder="1" applyAlignment="1">
      <alignment wrapText="1"/>
    </xf>
    <xf numFmtId="1" fontId="0" fillId="0" borderId="16" xfId="0" applyNumberFormat="1" applyBorder="1" applyAlignment="1" applyProtection="1">
      <alignment horizontal="center" vertical="center"/>
      <protection locked="0"/>
    </xf>
    <xf numFmtId="1" fontId="0" fillId="0" borderId="28" xfId="0" applyNumberFormat="1" applyBorder="1" applyAlignment="1" applyProtection="1">
      <alignment horizontal="center" vertical="center"/>
      <protection locked="0"/>
    </xf>
    <xf numFmtId="0" fontId="2" fillId="34" borderId="36" xfId="0" applyFont="1" applyFill="1" applyBorder="1" applyAlignment="1">
      <alignment horizontal="center" vertical="center"/>
    </xf>
    <xf numFmtId="0" fontId="61" fillId="39" borderId="0" xfId="0" applyFont="1" applyFill="1" applyAlignment="1">
      <alignment/>
    </xf>
    <xf numFmtId="0" fontId="0" fillId="35" borderId="16" xfId="0" applyFill="1" applyBorder="1" applyAlignment="1" applyProtection="1">
      <alignment horizontal="center"/>
      <protection locked="0"/>
    </xf>
    <xf numFmtId="0" fontId="3" fillId="0" borderId="35" xfId="0" applyFont="1" applyBorder="1" applyAlignment="1">
      <alignment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61" fillId="0" borderId="0" xfId="0" applyFont="1" applyAlignment="1">
      <alignment/>
    </xf>
    <xf numFmtId="0" fontId="0" fillId="33" borderId="0" xfId="0" applyFill="1" applyAlignment="1">
      <alignment horizontal="center" vertical="center"/>
    </xf>
    <xf numFmtId="0" fontId="3" fillId="0" borderId="35" xfId="0" applyFont="1" applyFill="1" applyBorder="1" applyAlignment="1">
      <alignment horizontal="left" vertical="center" wrapText="1" indent="2"/>
    </xf>
    <xf numFmtId="0" fontId="3" fillId="0" borderId="14" xfId="0" applyFont="1" applyFill="1" applyBorder="1" applyAlignment="1">
      <alignment horizontal="left" vertical="center" wrapText="1" indent="2"/>
    </xf>
    <xf numFmtId="0" fontId="79" fillId="0" borderId="25" xfId="0" applyFont="1" applyBorder="1" applyAlignment="1" applyProtection="1">
      <alignment horizontal="center" vertical="center"/>
      <protection locked="0"/>
    </xf>
    <xf numFmtId="0" fontId="61" fillId="0" borderId="21" xfId="0" applyFont="1" applyBorder="1" applyAlignment="1" applyProtection="1">
      <alignment/>
      <protection locked="0"/>
    </xf>
    <xf numFmtId="0" fontId="9" fillId="0" borderId="31" xfId="0" applyFont="1" applyBorder="1" applyAlignment="1">
      <alignment horizontal="left" vertical="center" wrapText="1"/>
    </xf>
    <xf numFmtId="0" fontId="13" fillId="34" borderId="23" xfId="0" applyFont="1" applyFill="1" applyBorder="1" applyAlignment="1" applyProtection="1">
      <alignment vertical="center" wrapText="1"/>
      <protection locked="0"/>
    </xf>
    <xf numFmtId="1" fontId="0" fillId="0" borderId="37" xfId="0" applyNumberFormat="1" applyBorder="1" applyAlignment="1" applyProtection="1">
      <alignment horizontal="center" vertical="center"/>
      <protection locked="0"/>
    </xf>
    <xf numFmtId="164" fontId="0" fillId="0" borderId="38" xfId="0" applyNumberFormat="1" applyBorder="1" applyAlignment="1" applyProtection="1">
      <alignment/>
      <protection locked="0"/>
    </xf>
    <xf numFmtId="1" fontId="3" fillId="35" borderId="25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/>
      <protection locked="0"/>
    </xf>
    <xf numFmtId="1" fontId="2" fillId="0" borderId="21" xfId="0" applyNumberFormat="1" applyFont="1" applyBorder="1" applyAlignment="1" applyProtection="1">
      <alignment horizontal="center" vertical="center"/>
      <protection/>
    </xf>
    <xf numFmtId="0" fontId="10" fillId="0" borderId="14" xfId="0" applyFont="1" applyFill="1" applyBorder="1" applyAlignment="1">
      <alignment vertical="center" wrapText="1"/>
    </xf>
    <xf numFmtId="0" fontId="5" fillId="0" borderId="39" xfId="0" applyFont="1" applyBorder="1" applyAlignment="1" applyProtection="1">
      <alignment horizontal="right" vertical="center" wrapText="1"/>
      <protection/>
    </xf>
    <xf numFmtId="164" fontId="2" fillId="0" borderId="28" xfId="0" applyNumberFormat="1" applyFont="1" applyBorder="1" applyAlignment="1" applyProtection="1">
      <alignment horizontal="center" vertical="center"/>
      <protection/>
    </xf>
    <xf numFmtId="1" fontId="0" fillId="34" borderId="29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 applyAlignment="1">
      <alignment horizontal="center" vertical="center"/>
    </xf>
    <xf numFmtId="0" fontId="80" fillId="36" borderId="0" xfId="0" applyFont="1" applyFill="1" applyAlignment="1">
      <alignment/>
    </xf>
    <xf numFmtId="0" fontId="81" fillId="0" borderId="40" xfId="0" applyFont="1" applyBorder="1" applyAlignment="1">
      <alignment vertical="center" wrapText="1"/>
    </xf>
    <xf numFmtId="0" fontId="9" fillId="0" borderId="13" xfId="0" applyFont="1" applyBorder="1" applyAlignment="1">
      <alignment horizontal="left" vertical="center" wrapText="1" indent="2"/>
    </xf>
    <xf numFmtId="0" fontId="0" fillId="0" borderId="12" xfId="0" applyBorder="1" applyAlignment="1" applyProtection="1">
      <alignment horizontal="center" vertical="center"/>
      <protection locked="0"/>
    </xf>
    <xf numFmtId="0" fontId="9" fillId="0" borderId="11" xfId="0" applyFont="1" applyBorder="1" applyAlignment="1">
      <alignment vertical="center" wrapText="1"/>
    </xf>
    <xf numFmtId="1" fontId="79" fillId="0" borderId="34" xfId="0" applyNumberFormat="1" applyFont="1" applyBorder="1" applyAlignment="1" applyProtection="1">
      <alignment horizontal="center" vertical="center"/>
      <protection locked="0"/>
    </xf>
    <xf numFmtId="0" fontId="0" fillId="0" borderId="35" xfId="0" applyBorder="1" applyAlignment="1">
      <alignment horizontal="center" vertical="center"/>
    </xf>
    <xf numFmtId="0" fontId="3" fillId="35" borderId="25" xfId="0" applyFont="1" applyFill="1" applyBorder="1" applyAlignment="1" applyProtection="1">
      <alignment horizontal="center" vertical="center" wrapText="1"/>
      <protection locked="0"/>
    </xf>
    <xf numFmtId="0" fontId="14" fillId="35" borderId="29" xfId="0" applyFont="1" applyFill="1" applyBorder="1" applyAlignment="1" applyProtection="1">
      <alignment horizontal="center" vertical="center"/>
      <protection locked="0"/>
    </xf>
    <xf numFmtId="0" fontId="0" fillId="35" borderId="23" xfId="0" applyFill="1" applyBorder="1" applyAlignment="1" applyProtection="1">
      <alignment horizontal="center" vertical="center"/>
      <protection locked="0"/>
    </xf>
    <xf numFmtId="0" fontId="1" fillId="35" borderId="22" xfId="0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3" fillId="0" borderId="41" xfId="0" applyFont="1" applyBorder="1" applyAlignment="1">
      <alignment vertical="center" wrapText="1"/>
    </xf>
    <xf numFmtId="0" fontId="82" fillId="37" borderId="0" xfId="0" applyFont="1" applyFill="1" applyAlignment="1">
      <alignment/>
    </xf>
    <xf numFmtId="0" fontId="83" fillId="0" borderId="0" xfId="0" applyFont="1" applyAlignment="1">
      <alignment horizontal="center" vertical="center"/>
    </xf>
    <xf numFmtId="0" fontId="31" fillId="0" borderId="0" xfId="0" applyFont="1" applyAlignment="1">
      <alignment/>
    </xf>
    <xf numFmtId="0" fontId="81" fillId="0" borderId="0" xfId="0" applyFont="1" applyAlignment="1">
      <alignment horizontal="left" vertical="center"/>
    </xf>
    <xf numFmtId="49" fontId="35" fillId="0" borderId="42" xfId="0" applyNumberFormat="1" applyFont="1" applyBorder="1" applyAlignment="1">
      <alignment horizontal="center" vertical="center" wrapText="1"/>
    </xf>
    <xf numFmtId="49" fontId="35" fillId="0" borderId="43" xfId="0" applyNumberFormat="1" applyFont="1" applyBorder="1" applyAlignment="1">
      <alignment horizontal="center" vertical="center" wrapText="1"/>
    </xf>
    <xf numFmtId="49" fontId="35" fillId="0" borderId="44" xfId="0" applyNumberFormat="1" applyFont="1" applyBorder="1" applyAlignment="1">
      <alignment horizontal="center" vertical="center" wrapText="1"/>
    </xf>
    <xf numFmtId="49" fontId="35" fillId="0" borderId="26" xfId="0" applyNumberFormat="1" applyFont="1" applyBorder="1" applyAlignment="1">
      <alignment horizontal="center" vertical="center" wrapText="1"/>
    </xf>
    <xf numFmtId="49" fontId="35" fillId="0" borderId="27" xfId="0" applyNumberFormat="1" applyFont="1" applyBorder="1" applyAlignment="1">
      <alignment horizontal="center" vertical="center" wrapText="1"/>
    </xf>
    <xf numFmtId="49" fontId="35" fillId="0" borderId="45" xfId="0" applyNumberFormat="1" applyFont="1" applyBorder="1" applyAlignment="1">
      <alignment horizontal="center" vertical="center" wrapText="1"/>
    </xf>
    <xf numFmtId="49" fontId="35" fillId="0" borderId="46" xfId="0" applyNumberFormat="1" applyFont="1" applyBorder="1" applyAlignment="1">
      <alignment horizontal="center" vertical="center" wrapText="1"/>
    </xf>
    <xf numFmtId="49" fontId="35" fillId="0" borderId="47" xfId="0" applyNumberFormat="1" applyFont="1" applyBorder="1" applyAlignment="1">
      <alignment horizontal="center" vertical="center" wrapText="1"/>
    </xf>
    <xf numFmtId="49" fontId="81" fillId="0" borderId="47" xfId="0" applyNumberFormat="1" applyFont="1" applyBorder="1" applyAlignment="1">
      <alignment horizontal="center" vertical="center"/>
    </xf>
    <xf numFmtId="49" fontId="81" fillId="0" borderId="43" xfId="0" applyNumberFormat="1" applyFont="1" applyBorder="1" applyAlignment="1">
      <alignment horizontal="center" vertical="center"/>
    </xf>
    <xf numFmtId="49" fontId="81" fillId="0" borderId="26" xfId="0" applyNumberFormat="1" applyFont="1" applyBorder="1" applyAlignment="1">
      <alignment horizontal="center" vertical="center"/>
    </xf>
    <xf numFmtId="49" fontId="81" fillId="0" borderId="44" xfId="0" applyNumberFormat="1" applyFont="1" applyBorder="1" applyAlignment="1">
      <alignment horizontal="center" vertical="center"/>
    </xf>
    <xf numFmtId="49" fontId="81" fillId="39" borderId="26" xfId="0" applyNumberFormat="1" applyFont="1" applyFill="1" applyBorder="1" applyAlignment="1">
      <alignment horizontal="center" vertical="center"/>
    </xf>
    <xf numFmtId="49" fontId="81" fillId="39" borderId="27" xfId="0" applyNumberFormat="1" applyFont="1" applyFill="1" applyBorder="1" applyAlignment="1">
      <alignment horizontal="center" vertical="center"/>
    </xf>
    <xf numFmtId="49" fontId="35" fillId="39" borderId="47" xfId="0" applyNumberFormat="1" applyFont="1" applyFill="1" applyBorder="1" applyAlignment="1">
      <alignment horizontal="center" vertical="center" wrapText="1"/>
    </xf>
    <xf numFmtId="49" fontId="81" fillId="0" borderId="44" xfId="0" applyNumberFormat="1" applyFont="1" applyBorder="1" applyAlignment="1" applyProtection="1">
      <alignment horizontal="center" vertical="center"/>
      <protection/>
    </xf>
    <xf numFmtId="49" fontId="81" fillId="0" borderId="45" xfId="0" applyNumberFormat="1" applyFont="1" applyBorder="1" applyAlignment="1">
      <alignment horizontal="center" vertical="center"/>
    </xf>
    <xf numFmtId="49" fontId="81" fillId="0" borderId="27" xfId="0" applyNumberFormat="1" applyFont="1" applyBorder="1" applyAlignment="1">
      <alignment horizontal="center" vertical="center"/>
    </xf>
    <xf numFmtId="49" fontId="81" fillId="0" borderId="48" xfId="0" applyNumberFormat="1" applyFont="1" applyBorder="1" applyAlignment="1">
      <alignment horizontal="center" vertical="center"/>
    </xf>
    <xf numFmtId="49" fontId="81" fillId="0" borderId="46" xfId="0" applyNumberFormat="1" applyFont="1" applyBorder="1" applyAlignment="1">
      <alignment horizontal="center" vertical="center"/>
    </xf>
    <xf numFmtId="49" fontId="81" fillId="0" borderId="39" xfId="0" applyNumberFormat="1" applyFont="1" applyBorder="1" applyAlignment="1">
      <alignment horizontal="center" vertical="center"/>
    </xf>
    <xf numFmtId="49" fontId="81" fillId="34" borderId="46" xfId="0" applyNumberFormat="1" applyFont="1" applyFill="1" applyBorder="1" applyAlignment="1">
      <alignment horizontal="center" vertical="center"/>
    </xf>
    <xf numFmtId="49" fontId="81" fillId="34" borderId="48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 wrapText="1"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vertical="center"/>
    </xf>
    <xf numFmtId="0" fontId="81" fillId="0" borderId="0" xfId="0" applyFont="1" applyAlignment="1">
      <alignment horizontal="left"/>
    </xf>
    <xf numFmtId="0" fontId="24" fillId="0" borderId="0" xfId="0" applyFont="1" applyAlignment="1">
      <alignment horizontal="right" vertical="center"/>
    </xf>
    <xf numFmtId="0" fontId="3" fillId="0" borderId="13" xfId="0" applyFont="1" applyBorder="1" applyAlignment="1" applyProtection="1">
      <alignment horizontal="justify" vertical="center" wrapText="1"/>
      <protection/>
    </xf>
    <xf numFmtId="164" fontId="3" fillId="0" borderId="13" xfId="0" applyNumberFormat="1" applyFont="1" applyBorder="1" applyAlignment="1" applyProtection="1">
      <alignment horizontal="center" vertical="center" wrapText="1"/>
      <protection/>
    </xf>
    <xf numFmtId="164" fontId="3" fillId="0" borderId="21" xfId="0" applyNumberFormat="1" applyFont="1" applyBorder="1" applyAlignment="1" applyProtection="1">
      <alignment vertical="center" wrapText="1"/>
      <protection/>
    </xf>
    <xf numFmtId="164" fontId="0" fillId="0" borderId="12" xfId="0" applyNumberFormat="1" applyBorder="1" applyAlignment="1" applyProtection="1">
      <alignment horizontal="center" vertical="center"/>
      <protection locked="0"/>
    </xf>
    <xf numFmtId="164" fontId="0" fillId="0" borderId="21" xfId="0" applyNumberFormat="1" applyBorder="1" applyAlignment="1" applyProtection="1">
      <alignment horizontal="center" vertical="center"/>
      <protection locked="0"/>
    </xf>
    <xf numFmtId="164" fontId="2" fillId="0" borderId="23" xfId="0" applyNumberFormat="1" applyFont="1" applyBorder="1" applyAlignment="1">
      <alignment horizontal="center" vertical="center"/>
    </xf>
    <xf numFmtId="1" fontId="0" fillId="0" borderId="49" xfId="0" applyNumberFormat="1" applyBorder="1" applyAlignment="1" applyProtection="1">
      <alignment horizontal="center" vertical="center"/>
      <protection locked="0"/>
    </xf>
    <xf numFmtId="0" fontId="81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top" wrapText="1"/>
    </xf>
    <xf numFmtId="0" fontId="32" fillId="0" borderId="0" xfId="0" applyFont="1" applyAlignment="1">
      <alignment horizontal="right" vertical="center" wrapText="1"/>
    </xf>
    <xf numFmtId="0" fontId="81" fillId="0" borderId="0" xfId="0" applyFont="1" applyAlignment="1">
      <alignment horizontal="left" wrapText="1"/>
    </xf>
    <xf numFmtId="0" fontId="29" fillId="0" borderId="0" xfId="0" applyFont="1" applyAlignment="1">
      <alignment horizontal="left" vertical="top" wrapText="1"/>
    </xf>
    <xf numFmtId="0" fontId="5" fillId="37" borderId="50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35" borderId="18" xfId="0" applyFont="1" applyFill="1" applyBorder="1" applyAlignment="1" applyProtection="1">
      <alignment horizontal="center" vertical="center" wrapText="1"/>
      <protection locked="0"/>
    </xf>
    <xf numFmtId="0" fontId="3" fillId="35" borderId="52" xfId="0" applyFont="1" applyFill="1" applyBorder="1" applyAlignment="1" applyProtection="1">
      <alignment horizontal="center" vertical="center" wrapText="1"/>
      <protection locked="0"/>
    </xf>
    <xf numFmtId="0" fontId="3" fillId="35" borderId="53" xfId="0" applyFont="1" applyFill="1" applyBorder="1" applyAlignment="1" applyProtection="1">
      <alignment horizontal="center" vertical="center" wrapText="1"/>
      <protection locked="0"/>
    </xf>
    <xf numFmtId="0" fontId="3" fillId="12" borderId="40" xfId="0" applyFont="1" applyFill="1" applyBorder="1" applyAlignment="1" applyProtection="1">
      <alignment horizontal="center" vertical="center" wrapText="1"/>
      <protection locked="0"/>
    </xf>
    <xf numFmtId="0" fontId="3" fillId="12" borderId="54" xfId="0" applyFont="1" applyFill="1" applyBorder="1" applyAlignment="1" applyProtection="1">
      <alignment horizontal="center" vertical="center" wrapText="1"/>
      <protection locked="0"/>
    </xf>
    <xf numFmtId="0" fontId="3" fillId="12" borderId="55" xfId="0" applyFont="1" applyFill="1" applyBorder="1" applyAlignment="1" applyProtection="1">
      <alignment horizontal="center" vertical="center" wrapText="1"/>
      <protection locked="0"/>
    </xf>
    <xf numFmtId="0" fontId="3" fillId="12" borderId="11" xfId="0" applyFont="1" applyFill="1" applyBorder="1" applyAlignment="1" applyProtection="1">
      <alignment horizontal="center" vertical="center" wrapText="1"/>
      <protection locked="0"/>
    </xf>
    <xf numFmtId="0" fontId="3" fillId="12" borderId="12" xfId="0" applyFont="1" applyFill="1" applyBorder="1" applyAlignment="1" applyProtection="1">
      <alignment horizontal="center" vertical="center" wrapText="1"/>
      <protection locked="0"/>
    </xf>
    <xf numFmtId="0" fontId="3" fillId="12" borderId="13" xfId="0" applyFont="1" applyFill="1" applyBorder="1" applyAlignment="1" applyProtection="1">
      <alignment horizontal="center" vertical="center" wrapText="1"/>
      <protection locked="0"/>
    </xf>
    <xf numFmtId="0" fontId="3" fillId="12" borderId="21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35" borderId="14" xfId="0" applyFont="1" applyFill="1" applyBorder="1" applyAlignment="1" applyProtection="1">
      <alignment horizontal="center" vertical="center" wrapText="1"/>
      <protection locked="0"/>
    </xf>
    <xf numFmtId="0" fontId="3" fillId="35" borderId="22" xfId="0" applyFont="1" applyFill="1" applyBorder="1" applyAlignment="1" applyProtection="1">
      <alignment horizontal="center" vertical="center" wrapText="1"/>
      <protection locked="0"/>
    </xf>
    <xf numFmtId="0" fontId="3" fillId="35" borderId="56" xfId="0" applyFont="1" applyFill="1" applyBorder="1" applyAlignment="1" applyProtection="1">
      <alignment horizontal="center" vertical="center" wrapText="1"/>
      <protection locked="0"/>
    </xf>
    <xf numFmtId="0" fontId="3" fillId="35" borderId="50" xfId="0" applyFont="1" applyFill="1" applyBorder="1" applyAlignment="1" applyProtection="1">
      <alignment horizontal="center" vertical="center" wrapText="1"/>
      <protection locked="0"/>
    </xf>
    <xf numFmtId="0" fontId="3" fillId="35" borderId="38" xfId="0" applyFont="1" applyFill="1" applyBorder="1" applyAlignment="1" applyProtection="1">
      <alignment horizontal="center" vertical="center" wrapText="1"/>
      <protection locked="0"/>
    </xf>
    <xf numFmtId="49" fontId="10" fillId="35" borderId="41" xfId="0" applyNumberFormat="1" applyFont="1" applyFill="1" applyBorder="1" applyAlignment="1" applyProtection="1">
      <alignment horizontal="center" vertical="center" wrapText="1"/>
      <protection locked="0"/>
    </xf>
    <xf numFmtId="49" fontId="10" fillId="35" borderId="15" xfId="0" applyNumberFormat="1" applyFont="1" applyFill="1" applyBorder="1" applyAlignment="1" applyProtection="1">
      <alignment horizontal="center" vertical="center" wrapText="1"/>
      <protection locked="0"/>
    </xf>
    <xf numFmtId="49" fontId="10" fillId="35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41" xfId="0" applyFill="1" applyBorder="1" applyAlignment="1" applyProtection="1">
      <alignment horizontal="center"/>
      <protection locked="0"/>
    </xf>
    <xf numFmtId="0" fontId="0" fillId="35" borderId="15" xfId="0" applyFill="1" applyBorder="1" applyAlignment="1" applyProtection="1">
      <alignment horizontal="center"/>
      <protection locked="0"/>
    </xf>
    <xf numFmtId="0" fontId="0" fillId="35" borderId="16" xfId="0" applyFill="1" applyBorder="1" applyAlignment="1" applyProtection="1">
      <alignment horizontal="center"/>
      <protection locked="0"/>
    </xf>
    <xf numFmtId="0" fontId="3" fillId="0" borderId="33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57" xfId="0" applyFont="1" applyBorder="1" applyAlignment="1">
      <alignment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19" fillId="0" borderId="31" xfId="0" applyFont="1" applyBorder="1" applyAlignment="1">
      <alignment horizontal="center" vertical="center" textRotation="90" wrapText="1"/>
    </xf>
    <xf numFmtId="0" fontId="19" fillId="0" borderId="35" xfId="0" applyFont="1" applyBorder="1" applyAlignment="1">
      <alignment horizontal="center" vertical="center" textRotation="90" wrapText="1"/>
    </xf>
    <xf numFmtId="0" fontId="19" fillId="0" borderId="17" xfId="0" applyFont="1" applyBorder="1" applyAlignment="1">
      <alignment horizontal="center" vertical="center" textRotation="90" wrapText="1"/>
    </xf>
    <xf numFmtId="0" fontId="3" fillId="0" borderId="57" xfId="0" applyFont="1" applyBorder="1" applyAlignment="1">
      <alignment horizontal="left" vertical="center" wrapText="1"/>
    </xf>
    <xf numFmtId="0" fontId="22" fillId="0" borderId="31" xfId="0" applyFont="1" applyBorder="1" applyAlignment="1">
      <alignment horizontal="center" vertical="center" textRotation="90"/>
    </xf>
    <xf numFmtId="0" fontId="22" fillId="0" borderId="35" xfId="0" applyFont="1" applyBorder="1" applyAlignment="1">
      <alignment horizontal="center" vertical="center" textRotation="90"/>
    </xf>
    <xf numFmtId="0" fontId="22" fillId="0" borderId="57" xfId="0" applyFont="1" applyBorder="1" applyAlignment="1">
      <alignment horizontal="center" vertical="center" textRotation="90"/>
    </xf>
    <xf numFmtId="0" fontId="3" fillId="6" borderId="19" xfId="0" applyFont="1" applyFill="1" applyBorder="1" applyAlignment="1" applyProtection="1">
      <alignment horizontal="center" vertical="center" wrapText="1"/>
      <protection locked="0"/>
    </xf>
    <xf numFmtId="0" fontId="3" fillId="6" borderId="58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49" fontId="35" fillId="0" borderId="39" xfId="0" applyNumberFormat="1" applyFont="1" applyBorder="1" applyAlignment="1">
      <alignment horizontal="center" vertical="center" wrapText="1"/>
    </xf>
    <xf numFmtId="49" fontId="35" fillId="0" borderId="48" xfId="0" applyNumberFormat="1" applyFont="1" applyBorder="1" applyAlignment="1">
      <alignment horizontal="center" vertical="center" wrapText="1"/>
    </xf>
    <xf numFmtId="0" fontId="3" fillId="0" borderId="60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56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49" fontId="35" fillId="0" borderId="47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61" xfId="0" applyFont="1" applyBorder="1" applyAlignment="1">
      <alignment horizontal="left" vertical="center" wrapText="1"/>
    </xf>
    <xf numFmtId="0" fontId="3" fillId="0" borderId="62" xfId="0" applyFont="1" applyBorder="1" applyAlignment="1">
      <alignment horizontal="left" vertical="center" wrapText="1"/>
    </xf>
    <xf numFmtId="0" fontId="3" fillId="0" borderId="17" xfId="0" applyFont="1" applyBorder="1" applyAlignment="1">
      <alignment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49" fontId="81" fillId="0" borderId="43" xfId="0" applyNumberFormat="1" applyFont="1" applyBorder="1" applyAlignment="1">
      <alignment horizontal="center" vertical="center"/>
    </xf>
    <xf numFmtId="49" fontId="81" fillId="0" borderId="26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38" borderId="14" xfId="0" applyFont="1" applyFill="1" applyBorder="1" applyAlignment="1" applyProtection="1">
      <alignment horizontal="center" vertical="center" wrapText="1"/>
      <protection locked="0"/>
    </xf>
    <xf numFmtId="0" fontId="3" fillId="38" borderId="22" xfId="0" applyFont="1" applyFill="1" applyBorder="1" applyAlignment="1" applyProtection="1">
      <alignment horizontal="center" vertical="center" wrapText="1"/>
      <protection locked="0"/>
    </xf>
    <xf numFmtId="0" fontId="3" fillId="39" borderId="56" xfId="0" applyFont="1" applyFill="1" applyBorder="1" applyAlignment="1">
      <alignment horizontal="center" vertical="center" wrapText="1"/>
    </xf>
    <xf numFmtId="0" fontId="3" fillId="39" borderId="64" xfId="0" applyFont="1" applyFill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35" borderId="11" xfId="0" applyFont="1" applyFill="1" applyBorder="1" applyAlignment="1" applyProtection="1">
      <alignment horizontal="center" vertical="center" wrapText="1"/>
      <protection locked="0"/>
    </xf>
    <xf numFmtId="0" fontId="3" fillId="35" borderId="12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6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56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5" fillId="36" borderId="51" xfId="0" applyFont="1" applyFill="1" applyBorder="1" applyAlignment="1">
      <alignment horizontal="center" vertical="center"/>
    </xf>
    <xf numFmtId="0" fontId="5" fillId="36" borderId="15" xfId="0" applyFont="1" applyFill="1" applyBorder="1" applyAlignment="1">
      <alignment horizontal="center" vertical="center"/>
    </xf>
    <xf numFmtId="0" fontId="5" fillId="36" borderId="16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right" vertical="center" wrapText="1"/>
    </xf>
    <xf numFmtId="0" fontId="3" fillId="0" borderId="67" xfId="0" applyFont="1" applyBorder="1" applyAlignment="1">
      <alignment horizontal="right" vertical="center" wrapText="1"/>
    </xf>
    <xf numFmtId="0" fontId="3" fillId="0" borderId="60" xfId="0" applyFont="1" applyBorder="1" applyAlignment="1">
      <alignment horizontal="right" vertical="center" wrapText="1"/>
    </xf>
    <xf numFmtId="0" fontId="3" fillId="0" borderId="68" xfId="0" applyFont="1" applyBorder="1" applyAlignment="1">
      <alignment horizontal="right" vertical="center" wrapText="1"/>
    </xf>
    <xf numFmtId="0" fontId="3" fillId="0" borderId="33" xfId="0" applyFont="1" applyBorder="1" applyAlignment="1">
      <alignment horizontal="right" vertical="center" wrapText="1"/>
    </xf>
    <xf numFmtId="0" fontId="3" fillId="0" borderId="35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right" vertical="center" wrapText="1"/>
    </xf>
    <xf numFmtId="0" fontId="84" fillId="40" borderId="54" xfId="0" applyFont="1" applyFill="1" applyBorder="1" applyAlignment="1" applyProtection="1">
      <alignment horizontal="center" vertical="center" wrapText="1"/>
      <protection locked="0"/>
    </xf>
    <xf numFmtId="0" fontId="84" fillId="40" borderId="55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31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right" vertical="center" wrapText="1"/>
    </xf>
    <xf numFmtId="0" fontId="3" fillId="0" borderId="58" xfId="0" applyFont="1" applyBorder="1" applyAlignment="1">
      <alignment horizontal="right" vertical="center" wrapText="1"/>
    </xf>
    <xf numFmtId="0" fontId="22" fillId="0" borderId="31" xfId="0" applyFont="1" applyBorder="1" applyAlignment="1">
      <alignment horizontal="center" vertical="center" textRotation="90" wrapText="1"/>
    </xf>
    <xf numFmtId="0" fontId="22" fillId="0" borderId="35" xfId="0" applyFont="1" applyBorder="1" applyAlignment="1">
      <alignment horizontal="center" vertical="center" textRotation="90" wrapText="1"/>
    </xf>
    <xf numFmtId="0" fontId="22" fillId="0" borderId="17" xfId="0" applyFont="1" applyBorder="1" applyAlignment="1">
      <alignment horizontal="center" vertical="center" textRotation="90" wrapText="1"/>
    </xf>
    <xf numFmtId="0" fontId="3" fillId="0" borderId="56" xfId="0" applyFont="1" applyBorder="1" applyAlignment="1">
      <alignment horizontal="right" wrapText="1"/>
    </xf>
    <xf numFmtId="0" fontId="3" fillId="0" borderId="64" xfId="0" applyFont="1" applyBorder="1" applyAlignment="1">
      <alignment horizontal="right" wrapText="1"/>
    </xf>
    <xf numFmtId="0" fontId="3" fillId="0" borderId="57" xfId="0" applyFont="1" applyBorder="1" applyAlignment="1">
      <alignment horizontal="right" vertical="center" wrapText="1"/>
    </xf>
    <xf numFmtId="0" fontId="3" fillId="0" borderId="67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right" vertical="center"/>
    </xf>
    <xf numFmtId="0" fontId="3" fillId="0" borderId="63" xfId="0" applyFont="1" applyBorder="1" applyAlignment="1">
      <alignment horizontal="right" vertical="center"/>
    </xf>
    <xf numFmtId="0" fontId="9" fillId="35" borderId="11" xfId="0" applyFont="1" applyFill="1" applyBorder="1" applyAlignment="1" applyProtection="1">
      <alignment horizontal="center" vertical="center" wrapText="1"/>
      <protection locked="0"/>
    </xf>
    <xf numFmtId="0" fontId="9" fillId="35" borderId="12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right" vertical="center"/>
    </xf>
    <xf numFmtId="0" fontId="3" fillId="0" borderId="59" xfId="0" applyFont="1" applyBorder="1" applyAlignment="1">
      <alignment horizontal="right" vertical="center"/>
    </xf>
    <xf numFmtId="0" fontId="19" fillId="0" borderId="31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3" fillId="0" borderId="65" xfId="0" applyFont="1" applyBorder="1" applyAlignment="1">
      <alignment horizontal="right" vertical="center" wrapText="1"/>
    </xf>
    <xf numFmtId="0" fontId="3" fillId="0" borderId="36" xfId="0" applyFont="1" applyBorder="1" applyAlignment="1">
      <alignment horizontal="right" vertical="center" wrapText="1"/>
    </xf>
    <xf numFmtId="0" fontId="3" fillId="0" borderId="40" xfId="0" applyFont="1" applyBorder="1" applyAlignment="1">
      <alignment horizontal="right" vertical="center" wrapText="1"/>
    </xf>
    <xf numFmtId="0" fontId="3" fillId="0" borderId="63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right" vertical="center" wrapText="1"/>
    </xf>
    <xf numFmtId="0" fontId="3" fillId="0" borderId="66" xfId="0" applyFont="1" applyBorder="1" applyAlignment="1">
      <alignment horizontal="right" vertical="center" wrapText="1"/>
    </xf>
    <xf numFmtId="0" fontId="3" fillId="0" borderId="33" xfId="0" applyFont="1" applyBorder="1" applyAlignment="1">
      <alignment horizontal="right" vertical="center"/>
    </xf>
    <xf numFmtId="0" fontId="3" fillId="0" borderId="35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11" fillId="35" borderId="19" xfId="0" applyFont="1" applyFill="1" applyBorder="1" applyAlignment="1" applyProtection="1">
      <alignment horizontal="center" vertical="center" wrapText="1"/>
      <protection locked="0"/>
    </xf>
    <xf numFmtId="0" fontId="11" fillId="35" borderId="69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Border="1" applyAlignment="1">
      <alignment horizontal="right" vertical="center" wrapText="1"/>
    </xf>
    <xf numFmtId="0" fontId="11" fillId="0" borderId="58" xfId="0" applyFont="1" applyBorder="1" applyAlignment="1">
      <alignment horizontal="right" vertical="center" wrapText="1"/>
    </xf>
    <xf numFmtId="0" fontId="3" fillId="38" borderId="15" xfId="0" applyFont="1" applyFill="1" applyBorder="1" applyAlignment="1" applyProtection="1">
      <alignment horizontal="center" vertical="center" wrapText="1"/>
      <protection locked="0"/>
    </xf>
    <xf numFmtId="0" fontId="3" fillId="38" borderId="16" xfId="0" applyFont="1" applyFill="1" applyBorder="1" applyAlignment="1" applyProtection="1">
      <alignment horizontal="center" vertical="center" wrapText="1"/>
      <protection locked="0"/>
    </xf>
    <xf numFmtId="0" fontId="3" fillId="0" borderId="56" xfId="0" applyFont="1" applyBorder="1" applyAlignment="1">
      <alignment horizontal="right" vertical="center" wrapText="1"/>
    </xf>
    <xf numFmtId="0" fontId="3" fillId="0" borderId="64" xfId="0" applyFont="1" applyBorder="1" applyAlignment="1">
      <alignment horizontal="right" vertical="center" wrapText="1"/>
    </xf>
    <xf numFmtId="0" fontId="5" fillId="37" borderId="42" xfId="0" applyFont="1" applyFill="1" applyBorder="1" applyAlignment="1">
      <alignment horizontal="center" vertical="center"/>
    </xf>
    <xf numFmtId="0" fontId="5" fillId="37" borderId="70" xfId="0" applyFont="1" applyFill="1" applyBorder="1" applyAlignment="1">
      <alignment horizontal="center" vertical="center"/>
    </xf>
    <xf numFmtId="0" fontId="5" fillId="37" borderId="37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right" vertical="center" wrapText="1"/>
    </xf>
    <xf numFmtId="0" fontId="3" fillId="0" borderId="50" xfId="0" applyFont="1" applyBorder="1" applyAlignment="1">
      <alignment horizontal="right" vertical="center" wrapText="1"/>
    </xf>
    <xf numFmtId="49" fontId="8" fillId="0" borderId="20" xfId="0" applyNumberFormat="1" applyFont="1" applyBorder="1" applyAlignment="1" applyProtection="1">
      <alignment horizontal="center"/>
      <protection locked="0"/>
    </xf>
    <xf numFmtId="49" fontId="8" fillId="0" borderId="71" xfId="0" applyNumberFormat="1" applyFont="1" applyBorder="1" applyAlignment="1" applyProtection="1">
      <alignment horizontal="center"/>
      <protection locked="0"/>
    </xf>
    <xf numFmtId="49" fontId="8" fillId="0" borderId="72" xfId="0" applyNumberFormat="1" applyFont="1" applyBorder="1" applyAlignment="1" applyProtection="1">
      <alignment horizontal="center"/>
      <protection locked="0"/>
    </xf>
    <xf numFmtId="0" fontId="3" fillId="0" borderId="3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49" fontId="81" fillId="0" borderId="45" xfId="0" applyNumberFormat="1" applyFont="1" applyBorder="1" applyAlignment="1">
      <alignment horizontal="center" vertical="center"/>
    </xf>
    <xf numFmtId="49" fontId="81" fillId="0" borderId="44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35" borderId="61" xfId="0" applyFill="1" applyBorder="1" applyAlignment="1" applyProtection="1">
      <alignment horizontal="center" vertical="center"/>
      <protection locked="0"/>
    </xf>
    <xf numFmtId="0" fontId="0" fillId="0" borderId="73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8" fillId="0" borderId="74" xfId="0" applyFont="1" applyBorder="1" applyAlignment="1" applyProtection="1">
      <alignment horizontal="center" vertical="top" wrapText="1"/>
      <protection locked="0"/>
    </xf>
    <xf numFmtId="0" fontId="8" fillId="0" borderId="50" xfId="0" applyFont="1" applyBorder="1" applyAlignment="1" applyProtection="1">
      <alignment horizontal="center" vertical="top" wrapText="1"/>
      <protection locked="0"/>
    </xf>
    <xf numFmtId="0" fontId="8" fillId="0" borderId="38" xfId="0" applyFont="1" applyBorder="1" applyAlignment="1" applyProtection="1">
      <alignment horizontal="center" vertical="top" wrapText="1"/>
      <protection locked="0"/>
    </xf>
    <xf numFmtId="0" fontId="3" fillId="0" borderId="18" xfId="0" applyFont="1" applyBorder="1" applyAlignment="1">
      <alignment horizontal="left" vertical="center" wrapText="1"/>
    </xf>
    <xf numFmtId="0" fontId="0" fillId="35" borderId="51" xfId="0" applyFill="1" applyBorder="1" applyAlignment="1" applyProtection="1">
      <alignment horizontal="center" vertical="center"/>
      <protection locked="0"/>
    </xf>
    <xf numFmtId="0" fontId="0" fillId="35" borderId="16" xfId="0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5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0" borderId="69" xfId="0" applyFont="1" applyBorder="1" applyAlignment="1">
      <alignment horizontal="center"/>
    </xf>
    <xf numFmtId="0" fontId="26" fillId="0" borderId="0" xfId="0" applyFont="1" applyAlignment="1">
      <alignment horizontal="center" vertical="top" wrapText="1"/>
    </xf>
    <xf numFmtId="0" fontId="85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14" xfId="0" applyFont="1" applyBorder="1" applyAlignment="1">
      <alignment horizontal="center" vertical="center" wrapText="1"/>
    </xf>
    <xf numFmtId="0" fontId="86" fillId="0" borderId="0" xfId="0" applyFont="1" applyAlignment="1">
      <alignment horizontal="center" vertical="center"/>
    </xf>
    <xf numFmtId="0" fontId="86" fillId="0" borderId="0" xfId="0" applyFont="1" applyAlignment="1">
      <alignment/>
    </xf>
    <xf numFmtId="0" fontId="87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0">
    <dxf>
      <font>
        <name val="Cambria"/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0</xdr:row>
      <xdr:rowOff>19050</xdr:rowOff>
    </xdr:from>
    <xdr:to>
      <xdr:col>5</xdr:col>
      <xdr:colOff>400050</xdr:colOff>
      <xdr:row>3</xdr:row>
      <xdr:rowOff>57150</xdr:rowOff>
    </xdr:to>
    <xdr:pic>
      <xdr:nvPicPr>
        <xdr:cNvPr id="1" name="Рисунок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19050"/>
          <a:ext cx="790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38100</xdr:rowOff>
    </xdr:from>
    <xdr:to>
      <xdr:col>1</xdr:col>
      <xdr:colOff>571500</xdr:colOff>
      <xdr:row>3</xdr:row>
      <xdr:rowOff>47625</xdr:rowOff>
    </xdr:to>
    <xdr:pic>
      <xdr:nvPicPr>
        <xdr:cNvPr id="2" name="Рисунок 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38100"/>
          <a:ext cx="57150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14</xdr:col>
      <xdr:colOff>304800</xdr:colOff>
      <xdr:row>26</xdr:row>
      <xdr:rowOff>152400</xdr:rowOff>
    </xdr:from>
    <xdr:to>
      <xdr:col>33</xdr:col>
      <xdr:colOff>209550</xdr:colOff>
      <xdr:row>33</xdr:row>
      <xdr:rowOff>190500</xdr:rowOff>
    </xdr:to>
    <xdr:pic>
      <xdr:nvPicPr>
        <xdr:cNvPr id="3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67925" y="6762750"/>
          <a:ext cx="14287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16</xdr:row>
      <xdr:rowOff>28575</xdr:rowOff>
    </xdr:from>
    <xdr:to>
      <xdr:col>32</xdr:col>
      <xdr:colOff>504825</xdr:colOff>
      <xdr:row>17</xdr:row>
      <xdr:rowOff>200025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067925" y="3133725"/>
          <a:ext cx="1114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A298"/>
  <sheetViews>
    <sheetView tabSelected="1" zoomScalePageLayoutView="0" workbookViewId="0" topLeftCell="A11">
      <selection activeCell="F25" sqref="F25"/>
    </sheetView>
  </sheetViews>
  <sheetFormatPr defaultColWidth="9.140625" defaultRowHeight="15"/>
  <cols>
    <col min="1" max="1" width="2.7109375" style="0" customWidth="1"/>
    <col min="2" max="2" width="8.7109375" style="207" customWidth="1"/>
    <col min="3" max="3" width="40.7109375" style="0" customWidth="1"/>
    <col min="4" max="4" width="35.7109375" style="0" customWidth="1"/>
    <col min="5" max="5" width="8.7109375" style="5" customWidth="1"/>
    <col min="6" max="6" width="8.28125" style="0" customWidth="1"/>
    <col min="7" max="7" width="3.7109375" style="0" hidden="1" customWidth="1"/>
    <col min="8" max="8" width="10.57421875" style="0" customWidth="1"/>
    <col min="9" max="11" width="8.28125" style="0" customWidth="1"/>
    <col min="12" max="12" width="3.7109375" style="0" hidden="1" customWidth="1"/>
    <col min="13" max="13" width="10.7109375" style="75" customWidth="1"/>
    <col min="14" max="14" width="0" style="0" hidden="1" customWidth="1"/>
    <col min="15" max="15" width="9.28125" style="0" hidden="1" customWidth="1"/>
    <col min="16" max="16" width="9.00390625" style="0" hidden="1" customWidth="1"/>
    <col min="17" max="24" width="9.140625" style="0" hidden="1" customWidth="1"/>
    <col min="25" max="25" width="28.57421875" style="0" hidden="1" customWidth="1"/>
    <col min="26" max="26" width="9.140625" style="0" hidden="1" customWidth="1"/>
    <col min="27" max="27" width="17.57421875" style="0" hidden="1" customWidth="1"/>
    <col min="28" max="31" width="0" style="0" hidden="1" customWidth="1"/>
  </cols>
  <sheetData>
    <row r="1" spans="2:6" ht="15" customHeight="1">
      <c r="B1" s="220">
        <f>H292</f>
        <v>0</v>
      </c>
      <c r="C1" s="221" t="s">
        <v>373</v>
      </c>
      <c r="D1" s="222" t="s">
        <v>374</v>
      </c>
      <c r="E1" s="103"/>
      <c r="F1" s="103"/>
    </row>
    <row r="2" spans="2:25" ht="15" customHeight="1">
      <c r="B2" s="220"/>
      <c r="C2" s="221"/>
      <c r="D2" s="222"/>
      <c r="Y2" s="126" t="s">
        <v>397</v>
      </c>
    </row>
    <row r="3" spans="2:25" ht="15" customHeight="1">
      <c r="B3" s="220"/>
      <c r="C3" s="221"/>
      <c r="D3" s="222"/>
      <c r="Y3" s="126" t="s">
        <v>398</v>
      </c>
    </row>
    <row r="4" spans="2:25" ht="15" customHeight="1">
      <c r="B4" s="220"/>
      <c r="C4" s="104"/>
      <c r="D4" s="212" t="s">
        <v>783</v>
      </c>
      <c r="P4" t="s">
        <v>390</v>
      </c>
      <c r="Q4" t="s">
        <v>391</v>
      </c>
      <c r="Y4" s="126" t="s">
        <v>399</v>
      </c>
    </row>
    <row r="5" spans="2:25" ht="15" customHeight="1">
      <c r="B5" s="183" t="s">
        <v>782</v>
      </c>
      <c r="C5" s="209"/>
      <c r="D5" s="210"/>
      <c r="E5" s="183"/>
      <c r="F5" s="211"/>
      <c r="G5" s="211"/>
      <c r="H5" s="211"/>
      <c r="I5" s="211"/>
      <c r="J5" s="211"/>
      <c r="K5" s="211"/>
      <c r="P5" t="s">
        <v>392</v>
      </c>
      <c r="Q5" t="s">
        <v>393</v>
      </c>
      <c r="R5" t="s">
        <v>394</v>
      </c>
      <c r="S5" t="s">
        <v>376</v>
      </c>
      <c r="Y5" s="126" t="s">
        <v>400</v>
      </c>
    </row>
    <row r="6" spans="2:25" ht="15" customHeight="1">
      <c r="B6" s="223" t="s">
        <v>480</v>
      </c>
      <c r="C6" s="223"/>
      <c r="D6" s="223"/>
      <c r="E6" s="223"/>
      <c r="F6" s="223"/>
      <c r="G6" s="223"/>
      <c r="H6" s="223"/>
      <c r="I6" s="223"/>
      <c r="J6" s="223"/>
      <c r="K6" s="223"/>
      <c r="P6" t="s">
        <v>395</v>
      </c>
      <c r="Q6" t="s">
        <v>396</v>
      </c>
      <c r="R6" t="s">
        <v>376</v>
      </c>
      <c r="Y6" s="126" t="s">
        <v>401</v>
      </c>
    </row>
    <row r="7" spans="1:25" ht="15" customHeight="1">
      <c r="A7" s="128"/>
      <c r="B7" s="223"/>
      <c r="C7" s="223"/>
      <c r="D7" s="223"/>
      <c r="E7" s="223"/>
      <c r="F7" s="223"/>
      <c r="G7" s="223"/>
      <c r="H7" s="223"/>
      <c r="I7" s="223"/>
      <c r="J7" s="223"/>
      <c r="K7" s="223"/>
      <c r="Y7" s="126" t="s">
        <v>402</v>
      </c>
    </row>
    <row r="8" spans="1:25" ht="15" customHeight="1" hidden="1">
      <c r="A8" s="128"/>
      <c r="B8" s="224" t="s">
        <v>481</v>
      </c>
      <c r="C8" s="224"/>
      <c r="D8" s="224"/>
      <c r="E8" s="224"/>
      <c r="F8" s="224"/>
      <c r="G8" s="224"/>
      <c r="H8" s="224"/>
      <c r="I8" s="224"/>
      <c r="J8" s="224"/>
      <c r="K8" s="224"/>
      <c r="Y8" s="126" t="s">
        <v>403</v>
      </c>
    </row>
    <row r="9" spans="1:25" ht="15" customHeight="1" hidden="1">
      <c r="A9" s="128"/>
      <c r="B9" s="224" t="s">
        <v>482</v>
      </c>
      <c r="C9" s="224"/>
      <c r="D9" s="224"/>
      <c r="E9" s="224"/>
      <c r="F9" s="224"/>
      <c r="G9" s="224"/>
      <c r="H9" s="224"/>
      <c r="I9" s="224"/>
      <c r="J9" s="224"/>
      <c r="K9" s="224"/>
      <c r="Y9" s="126" t="s">
        <v>404</v>
      </c>
    </row>
    <row r="10" spans="1:25" ht="15" customHeight="1">
      <c r="A10" s="128"/>
      <c r="B10" s="183" t="s">
        <v>492</v>
      </c>
      <c r="C10" s="211"/>
      <c r="D10" s="210"/>
      <c r="E10" s="183"/>
      <c r="F10" s="211"/>
      <c r="G10" s="211"/>
      <c r="H10" s="211"/>
      <c r="I10" s="211"/>
      <c r="J10" s="211"/>
      <c r="K10" s="211"/>
      <c r="U10" s="39" t="s">
        <v>295</v>
      </c>
      <c r="Y10" s="126" t="s">
        <v>405</v>
      </c>
    </row>
    <row r="11" spans="2:25" ht="15">
      <c r="B11" s="183"/>
      <c r="C11" s="211"/>
      <c r="D11" s="211"/>
      <c r="E11" s="183"/>
      <c r="F11" s="211"/>
      <c r="G11" s="211"/>
      <c r="H11" s="211"/>
      <c r="I11" s="211"/>
      <c r="J11" s="211"/>
      <c r="K11" s="211"/>
      <c r="Q11" s="40"/>
      <c r="U11" s="39" t="s">
        <v>296</v>
      </c>
      <c r="Y11" s="126" t="s">
        <v>406</v>
      </c>
    </row>
    <row r="12" spans="2:25" ht="16.5" thickBot="1">
      <c r="B12" s="225" t="s">
        <v>616</v>
      </c>
      <c r="C12" s="225"/>
      <c r="D12" s="225"/>
      <c r="E12" s="83"/>
      <c r="F12" s="84"/>
      <c r="G12" s="84"/>
      <c r="H12" s="84"/>
      <c r="I12" s="84"/>
      <c r="J12" s="84"/>
      <c r="K12" s="84"/>
      <c r="Q12" s="40"/>
      <c r="U12" s="39" t="s">
        <v>299</v>
      </c>
      <c r="Y12" s="126" t="s">
        <v>407</v>
      </c>
    </row>
    <row r="13" spans="2:25" ht="16.5" thickBot="1">
      <c r="B13" s="184"/>
      <c r="C13" s="138" t="s">
        <v>0</v>
      </c>
      <c r="D13" s="226" t="s">
        <v>1</v>
      </c>
      <c r="E13" s="227"/>
      <c r="F13" s="228"/>
      <c r="H13" s="77"/>
      <c r="I13" s="70" t="s">
        <v>363</v>
      </c>
      <c r="J13" s="70"/>
      <c r="Q13" s="40"/>
      <c r="U13" s="39" t="s">
        <v>297</v>
      </c>
      <c r="Y13" s="126" t="s">
        <v>408</v>
      </c>
    </row>
    <row r="14" spans="2:25" ht="30">
      <c r="B14" s="185" t="s">
        <v>504</v>
      </c>
      <c r="C14" s="38" t="s">
        <v>294</v>
      </c>
      <c r="D14" s="229"/>
      <c r="E14" s="230"/>
      <c r="F14" s="231"/>
      <c r="G14" s="72">
        <f>COUNTA(D14)</f>
        <v>0</v>
      </c>
      <c r="H14" s="78" t="str">
        <f>IF(G14=1," ","не заполнено")</f>
        <v>не заполнено</v>
      </c>
      <c r="I14" t="s">
        <v>778</v>
      </c>
      <c r="Q14" s="40"/>
      <c r="U14" s="39" t="s">
        <v>298</v>
      </c>
      <c r="Y14" s="126" t="s">
        <v>409</v>
      </c>
    </row>
    <row r="15" spans="2:25" ht="30.75" thickBot="1">
      <c r="B15" s="186" t="s">
        <v>505</v>
      </c>
      <c r="C15" s="155" t="s">
        <v>495</v>
      </c>
      <c r="D15" s="232"/>
      <c r="E15" s="233"/>
      <c r="F15" s="234"/>
      <c r="G15" s="72">
        <f>COUNTA(D15)</f>
        <v>0</v>
      </c>
      <c r="H15" s="78" t="str">
        <f>IF(G15=1," ","не заполнено")</f>
        <v>не заполнено</v>
      </c>
      <c r="I15" t="s">
        <v>779</v>
      </c>
      <c r="N15" s="69"/>
      <c r="O15" t="s">
        <v>364</v>
      </c>
      <c r="Q15" s="41"/>
      <c r="U15" s="39" t="s">
        <v>302</v>
      </c>
      <c r="Y15" s="126" t="s">
        <v>410</v>
      </c>
    </row>
    <row r="16" spans="2:25" ht="15.75" customHeight="1">
      <c r="B16" s="185" t="s">
        <v>506</v>
      </c>
      <c r="C16" s="66" t="s">
        <v>21</v>
      </c>
      <c r="D16" s="235"/>
      <c r="E16" s="235"/>
      <c r="F16" s="236"/>
      <c r="G16" s="72">
        <f>COUNTA(D16)</f>
        <v>0</v>
      </c>
      <c r="H16" s="78" t="str">
        <f>IF(G16=1," ","не заполнено")</f>
        <v>не заполнено</v>
      </c>
      <c r="I16" t="s">
        <v>365</v>
      </c>
      <c r="Q16" s="40"/>
      <c r="U16" s="39" t="s">
        <v>301</v>
      </c>
      <c r="Y16" s="126" t="s">
        <v>411</v>
      </c>
    </row>
    <row r="17" spans="2:25" ht="15.75">
      <c r="B17" s="187" t="s">
        <v>507</v>
      </c>
      <c r="C17" s="67" t="s">
        <v>22</v>
      </c>
      <c r="D17" s="237"/>
      <c r="E17" s="237"/>
      <c r="F17" s="238"/>
      <c r="G17" s="72">
        <f>COUNTA(D17)</f>
        <v>0</v>
      </c>
      <c r="H17" s="78" t="str">
        <f>IF(G17=1," ","не заполнено")</f>
        <v>не заполнено</v>
      </c>
      <c r="I17" t="s">
        <v>366</v>
      </c>
      <c r="Q17" s="41"/>
      <c r="R17" s="2"/>
      <c r="T17" s="2"/>
      <c r="U17" s="39" t="s">
        <v>300</v>
      </c>
      <c r="V17" s="2"/>
      <c r="W17" s="2"/>
      <c r="Y17" s="126" t="s">
        <v>412</v>
      </c>
    </row>
    <row r="18" spans="2:25" ht="32.25" thickBot="1">
      <c r="B18" s="187" t="s">
        <v>508</v>
      </c>
      <c r="C18" s="67" t="s">
        <v>2</v>
      </c>
      <c r="D18" s="237"/>
      <c r="E18" s="237"/>
      <c r="F18" s="238"/>
      <c r="G18" s="72">
        <f>COUNTA(D18)</f>
        <v>0</v>
      </c>
      <c r="H18" s="78" t="str">
        <f>IF(G18=1," ","не заполнено")</f>
        <v>не заполнено</v>
      </c>
      <c r="P18" s="39" t="s">
        <v>300</v>
      </c>
      <c r="Q18" s="40"/>
      <c r="Y18" s="126" t="s">
        <v>413</v>
      </c>
    </row>
    <row r="19" spans="2:25" ht="16.5" thickBot="1">
      <c r="B19" s="187"/>
      <c r="C19" s="239" t="s">
        <v>257</v>
      </c>
      <c r="D19" s="239"/>
      <c r="E19" s="239"/>
      <c r="F19" s="240"/>
      <c r="G19" s="72"/>
      <c r="H19" s="78"/>
      <c r="P19" s="14" t="s">
        <v>206</v>
      </c>
      <c r="Q19" s="15" t="s">
        <v>207</v>
      </c>
      <c r="Y19" s="126" t="s">
        <v>414</v>
      </c>
    </row>
    <row r="20" spans="2:25" ht="32.25" thickBot="1">
      <c r="B20" s="188" t="s">
        <v>509</v>
      </c>
      <c r="C20" s="56" t="s">
        <v>289</v>
      </c>
      <c r="D20" s="241"/>
      <c r="E20" s="241"/>
      <c r="F20" s="242"/>
      <c r="G20" s="72">
        <f>COUNTA(D20)</f>
        <v>0</v>
      </c>
      <c r="H20" s="78" t="str">
        <f>IF(G20=1," ","не заполнено")</f>
        <v>не заполнено</v>
      </c>
      <c r="I20" t="s">
        <v>780</v>
      </c>
      <c r="P20" t="s">
        <v>292</v>
      </c>
      <c r="Q20" t="s">
        <v>293</v>
      </c>
      <c r="R20" t="s">
        <v>375</v>
      </c>
      <c r="Y20" s="126" t="s">
        <v>415</v>
      </c>
    </row>
    <row r="21" spans="2:25" ht="45.75" customHeight="1" thickBot="1">
      <c r="B21" s="189" t="s">
        <v>510</v>
      </c>
      <c r="C21" s="146" t="s">
        <v>303</v>
      </c>
      <c r="D21" s="243"/>
      <c r="E21" s="244"/>
      <c r="F21" s="245"/>
      <c r="G21" s="72">
        <f>COUNTA(D21)</f>
        <v>0</v>
      </c>
      <c r="H21" s="78" t="str">
        <f>IF(G21=1," ","не заполнено")</f>
        <v>не заполнено</v>
      </c>
      <c r="I21" t="s">
        <v>774</v>
      </c>
      <c r="J21" s="71"/>
      <c r="P21" s="17" t="s">
        <v>239</v>
      </c>
      <c r="Q21" s="18" t="s">
        <v>240</v>
      </c>
      <c r="R21" s="18" t="s">
        <v>241</v>
      </c>
      <c r="S21" s="18" t="s">
        <v>242</v>
      </c>
      <c r="T21" s="18" t="s">
        <v>243</v>
      </c>
      <c r="U21" s="18" t="s">
        <v>244</v>
      </c>
      <c r="V21" s="18" t="s">
        <v>245</v>
      </c>
      <c r="W21" s="19" t="s">
        <v>246</v>
      </c>
      <c r="Y21" s="126" t="s">
        <v>416</v>
      </c>
    </row>
    <row r="22" spans="2:25" ht="32.25" thickBot="1">
      <c r="B22" s="190" t="s">
        <v>511</v>
      </c>
      <c r="C22" s="110" t="s">
        <v>343</v>
      </c>
      <c r="D22" s="246"/>
      <c r="E22" s="247"/>
      <c r="F22" s="248"/>
      <c r="G22" s="72">
        <f>COUNTA(D22)</f>
        <v>0</v>
      </c>
      <c r="H22" s="78" t="str">
        <f>IF(G22=1," ","не заполнено")</f>
        <v>не заполнено</v>
      </c>
      <c r="I22" t="s">
        <v>775</v>
      </c>
      <c r="P22" t="s">
        <v>337</v>
      </c>
      <c r="Q22" t="s">
        <v>338</v>
      </c>
      <c r="R22" t="s">
        <v>339</v>
      </c>
      <c r="S22" t="s">
        <v>340</v>
      </c>
      <c r="T22" t="s">
        <v>341</v>
      </c>
      <c r="U22" t="s">
        <v>342</v>
      </c>
      <c r="V22" t="s">
        <v>376</v>
      </c>
      <c r="Y22" s="126" t="s">
        <v>417</v>
      </c>
    </row>
    <row r="23" spans="2:25" ht="17.25" customHeight="1" thickBot="1">
      <c r="B23" s="190" t="s">
        <v>512</v>
      </c>
      <c r="C23" s="60" t="s">
        <v>3</v>
      </c>
      <c r="D23" s="249"/>
      <c r="E23" s="250"/>
      <c r="F23" s="251"/>
      <c r="G23" s="72">
        <f>COUNTA(D23)</f>
        <v>0</v>
      </c>
      <c r="H23" s="78" t="str">
        <f>IF(G23=1," ","не заполнено")</f>
        <v>не заполнено</v>
      </c>
      <c r="I23" t="s">
        <v>776</v>
      </c>
      <c r="P23" t="s">
        <v>258</v>
      </c>
      <c r="Q23" t="s">
        <v>260</v>
      </c>
      <c r="R23" t="s">
        <v>261</v>
      </c>
      <c r="S23" t="s">
        <v>259</v>
      </c>
      <c r="T23" t="s">
        <v>344</v>
      </c>
      <c r="U23" t="s">
        <v>376</v>
      </c>
      <c r="Y23" s="126" t="s">
        <v>418</v>
      </c>
    </row>
    <row r="24" spans="2:25" ht="63.75">
      <c r="B24" s="185" t="s">
        <v>513</v>
      </c>
      <c r="C24" s="252" t="s">
        <v>4</v>
      </c>
      <c r="D24" s="271" t="s">
        <v>784</v>
      </c>
      <c r="E24" s="272"/>
      <c r="F24" s="68" t="s">
        <v>5</v>
      </c>
      <c r="H24" s="77"/>
      <c r="I24" s="129" t="s">
        <v>493</v>
      </c>
      <c r="P24" s="24"/>
      <c r="Y24" s="126" t="s">
        <v>419</v>
      </c>
    </row>
    <row r="25" spans="2:25" ht="15.75">
      <c r="B25" s="187" t="s">
        <v>514</v>
      </c>
      <c r="C25" s="253"/>
      <c r="D25" s="269"/>
      <c r="E25" s="270"/>
      <c r="F25" s="21"/>
      <c r="G25" s="72">
        <f>COUNTA(D25:F25)</f>
        <v>0</v>
      </c>
      <c r="H25" s="255" t="str">
        <f>IF(G25=2," ","не заполнены ОБЕ ячейки")</f>
        <v>не заполнены ОБЕ ячейки</v>
      </c>
      <c r="I25" t="s">
        <v>777</v>
      </c>
      <c r="P25" s="24"/>
      <c r="Y25" s="126" t="s">
        <v>420</v>
      </c>
    </row>
    <row r="26" spans="2:25" ht="16.5" thickBot="1">
      <c r="B26" s="187"/>
      <c r="C26" s="253"/>
      <c r="D26" s="213"/>
      <c r="E26" s="214"/>
      <c r="F26" s="215"/>
      <c r="H26" s="256"/>
      <c r="I26" t="s">
        <v>494</v>
      </c>
      <c r="P26" s="24"/>
      <c r="Y26" s="126" t="s">
        <v>421</v>
      </c>
    </row>
    <row r="27" spans="2:25" ht="16.5" customHeight="1" hidden="1">
      <c r="B27" s="187" t="s">
        <v>515</v>
      </c>
      <c r="C27" s="253"/>
      <c r="D27" s="9" t="s">
        <v>8</v>
      </c>
      <c r="E27" s="20"/>
      <c r="F27" s="21"/>
      <c r="H27" s="256"/>
      <c r="P27" s="24"/>
      <c r="Y27" s="126" t="s">
        <v>422</v>
      </c>
    </row>
    <row r="28" spans="2:25" ht="16.5" customHeight="1" hidden="1">
      <c r="B28" s="187" t="s">
        <v>516</v>
      </c>
      <c r="C28" s="253"/>
      <c r="D28" s="9" t="s">
        <v>9</v>
      </c>
      <c r="E28" s="20"/>
      <c r="F28" s="21"/>
      <c r="H28" s="256"/>
      <c r="P28" s="24"/>
      <c r="Y28" s="126" t="s">
        <v>423</v>
      </c>
    </row>
    <row r="29" spans="2:25" ht="16.5" customHeight="1" hidden="1">
      <c r="B29" s="187" t="s">
        <v>517</v>
      </c>
      <c r="C29" s="253"/>
      <c r="D29" s="9" t="s">
        <v>10</v>
      </c>
      <c r="E29" s="20"/>
      <c r="F29" s="21"/>
      <c r="H29" s="256"/>
      <c r="P29" s="24"/>
      <c r="Y29" s="126" t="s">
        <v>424</v>
      </c>
    </row>
    <row r="30" spans="2:25" ht="16.5" customHeight="1" hidden="1" thickBot="1">
      <c r="B30" s="188" t="s">
        <v>518</v>
      </c>
      <c r="C30" s="254"/>
      <c r="D30" s="56" t="s">
        <v>11</v>
      </c>
      <c r="E30" s="22"/>
      <c r="F30" s="23"/>
      <c r="H30" s="257"/>
      <c r="P30" s="24"/>
      <c r="Y30" s="126" t="s">
        <v>425</v>
      </c>
    </row>
    <row r="31" spans="2:25" ht="18" customHeight="1" thickBot="1">
      <c r="B31" s="191" t="s">
        <v>519</v>
      </c>
      <c r="C31" s="258" t="s">
        <v>23</v>
      </c>
      <c r="D31" s="259"/>
      <c r="E31" s="98"/>
      <c r="F31" s="1"/>
      <c r="G31" s="72">
        <f>COUNTA(E31)</f>
        <v>0</v>
      </c>
      <c r="H31" s="78" t="str">
        <f>IF(G31=1," ","не заполнено")</f>
        <v>не заполнено</v>
      </c>
      <c r="P31" s="24" t="s">
        <v>207</v>
      </c>
      <c r="Q31" t="s">
        <v>206</v>
      </c>
      <c r="Y31" s="126" t="s">
        <v>426</v>
      </c>
    </row>
    <row r="32" spans="2:25" ht="15.75">
      <c r="B32" s="185" t="s">
        <v>520</v>
      </c>
      <c r="C32" s="260" t="s">
        <v>12</v>
      </c>
      <c r="D32" s="66" t="s">
        <v>198</v>
      </c>
      <c r="E32" s="97"/>
      <c r="F32" s="1"/>
      <c r="G32" s="72">
        <f>COUNTA(E32:E35)</f>
        <v>0</v>
      </c>
      <c r="H32" s="262" t="str">
        <f>IF(G32&gt;0," ","не заполнено, должно быть отмечено хоть одно значение")</f>
        <v>не заполнено, должно быть отмечено хоть одно значение</v>
      </c>
      <c r="P32" s="24"/>
      <c r="Y32" s="126" t="s">
        <v>427</v>
      </c>
    </row>
    <row r="33" spans="2:27" ht="15.75">
      <c r="B33" s="187" t="s">
        <v>521</v>
      </c>
      <c r="C33" s="261"/>
      <c r="D33" s="67" t="s">
        <v>199</v>
      </c>
      <c r="E33" s="65"/>
      <c r="F33" s="1"/>
      <c r="G33" s="72"/>
      <c r="H33" s="263"/>
      <c r="P33" s="24"/>
      <c r="Y33" s="126" t="s">
        <v>428</v>
      </c>
      <c r="AA33" s="9" t="s">
        <v>6</v>
      </c>
    </row>
    <row r="34" spans="2:27" ht="15.75">
      <c r="B34" s="187" t="s">
        <v>522</v>
      </c>
      <c r="C34" s="261"/>
      <c r="D34" s="67" t="s">
        <v>290</v>
      </c>
      <c r="E34" s="65"/>
      <c r="F34" s="1"/>
      <c r="G34" s="72"/>
      <c r="H34" s="263"/>
      <c r="P34" s="24"/>
      <c r="Y34" s="126" t="s">
        <v>429</v>
      </c>
      <c r="AA34" s="9" t="s">
        <v>7</v>
      </c>
    </row>
    <row r="35" spans="2:27" ht="32.25" thickBot="1">
      <c r="B35" s="186" t="s">
        <v>523</v>
      </c>
      <c r="C35" s="261"/>
      <c r="D35" s="114" t="s">
        <v>200</v>
      </c>
      <c r="E35" s="156"/>
      <c r="F35" s="1"/>
      <c r="G35" s="72"/>
      <c r="H35" s="264"/>
      <c r="P35" s="24"/>
      <c r="Y35" s="126" t="s">
        <v>430</v>
      </c>
      <c r="AA35" s="9" t="s">
        <v>8</v>
      </c>
    </row>
    <row r="36" spans="2:27" ht="15.75" customHeight="1">
      <c r="B36" s="185" t="s">
        <v>524</v>
      </c>
      <c r="C36" s="260" t="s">
        <v>13</v>
      </c>
      <c r="D36" s="63" t="s">
        <v>347</v>
      </c>
      <c r="E36" s="96"/>
      <c r="F36" s="61"/>
      <c r="G36" s="72">
        <f>COUNTA(E36:E52)</f>
        <v>0</v>
      </c>
      <c r="H36" s="266" t="str">
        <f>IF(G36&gt;0," ","не заполнено, должно быть отмечено хоть одно значение")</f>
        <v>не заполнено, должно быть отмечено хоть одно значение</v>
      </c>
      <c r="P36" s="24"/>
      <c r="Y36" s="126" t="s">
        <v>431</v>
      </c>
      <c r="AA36" s="9" t="s">
        <v>9</v>
      </c>
    </row>
    <row r="37" spans="2:27" ht="31.5">
      <c r="B37" s="187" t="s">
        <v>525</v>
      </c>
      <c r="C37" s="261"/>
      <c r="D37" s="62" t="s">
        <v>348</v>
      </c>
      <c r="E37" s="65"/>
      <c r="G37" s="72"/>
      <c r="H37" s="267"/>
      <c r="P37" s="24"/>
      <c r="Y37" s="126" t="s">
        <v>432</v>
      </c>
      <c r="AA37" s="9" t="s">
        <v>10</v>
      </c>
    </row>
    <row r="38" spans="2:27" ht="16.5" thickBot="1">
      <c r="B38" s="187" t="s">
        <v>526</v>
      </c>
      <c r="C38" s="261"/>
      <c r="D38" s="62" t="s">
        <v>345</v>
      </c>
      <c r="E38" s="65"/>
      <c r="G38" s="72"/>
      <c r="H38" s="267"/>
      <c r="P38" s="24"/>
      <c r="Y38" s="126" t="s">
        <v>433</v>
      </c>
      <c r="AA38" s="56" t="s">
        <v>11</v>
      </c>
    </row>
    <row r="39" spans="2:25" ht="15">
      <c r="B39" s="187" t="s">
        <v>527</v>
      </c>
      <c r="C39" s="261"/>
      <c r="D39" s="62" t="s">
        <v>355</v>
      </c>
      <c r="E39" s="65"/>
      <c r="G39" s="72"/>
      <c r="H39" s="267"/>
      <c r="P39" s="24"/>
      <c r="Y39" s="126" t="s">
        <v>434</v>
      </c>
    </row>
    <row r="40" spans="2:25" ht="15">
      <c r="B40" s="187" t="s">
        <v>528</v>
      </c>
      <c r="C40" s="261"/>
      <c r="D40" s="62" t="s">
        <v>349</v>
      </c>
      <c r="E40" s="65"/>
      <c r="G40" s="72"/>
      <c r="H40" s="267"/>
      <c r="P40" s="24"/>
      <c r="Y40" s="126" t="s">
        <v>435</v>
      </c>
    </row>
    <row r="41" spans="2:25" ht="15">
      <c r="B41" s="187" t="s">
        <v>529</v>
      </c>
      <c r="C41" s="261"/>
      <c r="D41" s="62" t="s">
        <v>350</v>
      </c>
      <c r="E41" s="65"/>
      <c r="G41" s="72"/>
      <c r="H41" s="267"/>
      <c r="P41" s="24"/>
      <c r="Y41" s="126" t="s">
        <v>436</v>
      </c>
    </row>
    <row r="42" spans="2:25" ht="15">
      <c r="B42" s="187" t="s">
        <v>530</v>
      </c>
      <c r="C42" s="261"/>
      <c r="D42" s="62" t="s">
        <v>356</v>
      </c>
      <c r="E42" s="65"/>
      <c r="G42" s="72"/>
      <c r="H42" s="267"/>
      <c r="P42" s="24"/>
      <c r="Y42" s="126" t="s">
        <v>437</v>
      </c>
    </row>
    <row r="43" spans="2:25" ht="30">
      <c r="B43" s="187" t="s">
        <v>531</v>
      </c>
      <c r="C43" s="261"/>
      <c r="D43" s="62" t="s">
        <v>357</v>
      </c>
      <c r="E43" s="65"/>
      <c r="G43" s="72"/>
      <c r="H43" s="267"/>
      <c r="P43" s="24"/>
      <c r="Y43" s="126" t="s">
        <v>438</v>
      </c>
    </row>
    <row r="44" spans="2:25" ht="15">
      <c r="B44" s="187" t="s">
        <v>532</v>
      </c>
      <c r="C44" s="261"/>
      <c r="D44" s="62" t="s">
        <v>351</v>
      </c>
      <c r="E44" s="65"/>
      <c r="G44" s="72"/>
      <c r="H44" s="267"/>
      <c r="P44" s="24"/>
      <c r="Y44" s="126" t="s">
        <v>439</v>
      </c>
    </row>
    <row r="45" spans="2:25" ht="15">
      <c r="B45" s="187" t="s">
        <v>533</v>
      </c>
      <c r="C45" s="261"/>
      <c r="D45" s="62" t="s">
        <v>358</v>
      </c>
      <c r="E45" s="65"/>
      <c r="G45" s="72"/>
      <c r="H45" s="267"/>
      <c r="P45" s="24"/>
      <c r="Y45" s="126" t="s">
        <v>440</v>
      </c>
    </row>
    <row r="46" spans="2:25" ht="15">
      <c r="B46" s="187" t="s">
        <v>534</v>
      </c>
      <c r="C46" s="261"/>
      <c r="D46" s="62" t="s">
        <v>360</v>
      </c>
      <c r="E46" s="65"/>
      <c r="G46" s="72"/>
      <c r="H46" s="267"/>
      <c r="P46" s="24"/>
      <c r="Y46" s="126" t="s">
        <v>441</v>
      </c>
    </row>
    <row r="47" spans="2:25" ht="15">
      <c r="B47" s="187" t="s">
        <v>535</v>
      </c>
      <c r="C47" s="261"/>
      <c r="D47" s="62" t="s">
        <v>359</v>
      </c>
      <c r="E47" s="65"/>
      <c r="G47" s="72"/>
      <c r="H47" s="267"/>
      <c r="P47" s="24"/>
      <c r="Y47" s="126" t="s">
        <v>442</v>
      </c>
    </row>
    <row r="48" spans="2:25" ht="15">
      <c r="B48" s="187" t="s">
        <v>536</v>
      </c>
      <c r="C48" s="261"/>
      <c r="D48" s="62" t="s">
        <v>346</v>
      </c>
      <c r="E48" s="65"/>
      <c r="G48" s="72"/>
      <c r="H48" s="267"/>
      <c r="P48" s="24"/>
      <c r="Y48" s="126" t="s">
        <v>443</v>
      </c>
    </row>
    <row r="49" spans="2:25" ht="15">
      <c r="B49" s="187" t="s">
        <v>537</v>
      </c>
      <c r="C49" s="261"/>
      <c r="D49" s="62" t="s">
        <v>352</v>
      </c>
      <c r="E49" s="65"/>
      <c r="G49" s="72"/>
      <c r="H49" s="267"/>
      <c r="P49" s="24"/>
      <c r="Y49" s="126" t="s">
        <v>444</v>
      </c>
    </row>
    <row r="50" spans="2:25" ht="15">
      <c r="B50" s="187" t="s">
        <v>538</v>
      </c>
      <c r="C50" s="261"/>
      <c r="D50" s="62" t="s">
        <v>353</v>
      </c>
      <c r="E50" s="65"/>
      <c r="G50" s="72"/>
      <c r="H50" s="267"/>
      <c r="P50" s="24"/>
      <c r="Y50" s="126" t="s">
        <v>445</v>
      </c>
    </row>
    <row r="51" spans="2:25" ht="15">
      <c r="B51" s="187" t="s">
        <v>539</v>
      </c>
      <c r="C51" s="261"/>
      <c r="D51" s="62" t="s">
        <v>354</v>
      </c>
      <c r="E51" s="65"/>
      <c r="G51" s="72"/>
      <c r="H51" s="267"/>
      <c r="P51" s="24"/>
      <c r="Y51" s="126"/>
    </row>
    <row r="52" spans="2:25" ht="15.75" thickBot="1">
      <c r="B52" s="188" t="s">
        <v>540</v>
      </c>
      <c r="C52" s="265"/>
      <c r="D52" s="64" t="s">
        <v>376</v>
      </c>
      <c r="E52" s="130"/>
      <c r="G52" s="99"/>
      <c r="H52" s="268"/>
      <c r="P52" s="24"/>
      <c r="Y52" s="126" t="s">
        <v>446</v>
      </c>
    </row>
    <row r="53" spans="2:25" ht="17.25" customHeight="1" thickBot="1">
      <c r="B53" s="273" t="s">
        <v>541</v>
      </c>
      <c r="C53" s="275" t="s">
        <v>14</v>
      </c>
      <c r="D53" s="276"/>
      <c r="E53" s="143" t="s">
        <v>15</v>
      </c>
      <c r="F53" s="6" t="s">
        <v>16</v>
      </c>
      <c r="G53" s="6"/>
      <c r="H53" s="88" t="s">
        <v>17</v>
      </c>
      <c r="I53" s="6" t="s">
        <v>18</v>
      </c>
      <c r="J53" s="80" t="s">
        <v>19</v>
      </c>
      <c r="K53" s="7" t="s">
        <v>20</v>
      </c>
      <c r="P53" s="24"/>
      <c r="Y53" s="126" t="s">
        <v>447</v>
      </c>
    </row>
    <row r="54" spans="2:25" ht="15.75" customHeight="1" thickBot="1">
      <c r="B54" s="274"/>
      <c r="C54" s="277"/>
      <c r="D54" s="278"/>
      <c r="E54" s="157"/>
      <c r="F54" s="54"/>
      <c r="G54" s="108"/>
      <c r="H54" s="49"/>
      <c r="I54" s="49"/>
      <c r="J54" s="49"/>
      <c r="K54" s="49"/>
      <c r="L54" s="72">
        <f>COUNTA(E54:K54)</f>
        <v>0</v>
      </c>
      <c r="M54" s="76" t="str">
        <f>IF(L54=6," ","не заполнено")</f>
        <v>не заполнено</v>
      </c>
      <c r="P54" s="24"/>
      <c r="Y54" s="126" t="s">
        <v>448</v>
      </c>
    </row>
    <row r="55" spans="2:25" ht="23.25" customHeight="1" thickBot="1">
      <c r="B55" s="273" t="s">
        <v>542</v>
      </c>
      <c r="C55" s="279" t="s">
        <v>24</v>
      </c>
      <c r="D55" s="280"/>
      <c r="E55" s="141"/>
      <c r="G55" s="72">
        <f>COUNTA(E55)</f>
        <v>0</v>
      </c>
      <c r="H55" s="78" t="str">
        <f>IF(G55=1," ","не заполнено")</f>
        <v>не заполнено</v>
      </c>
      <c r="P55" s="24"/>
      <c r="Y55" s="126" t="s">
        <v>449</v>
      </c>
    </row>
    <row r="56" spans="1:25" ht="23.25" customHeight="1" thickBot="1">
      <c r="A56" s="140"/>
      <c r="B56" s="274">
        <v>13</v>
      </c>
      <c r="C56" s="265" t="s">
        <v>369</v>
      </c>
      <c r="D56" s="281"/>
      <c r="E56" s="158"/>
      <c r="G56" s="72">
        <f>COUNTA(E56)</f>
        <v>0</v>
      </c>
      <c r="H56" s="78" t="str">
        <f>IF(G56=1," ","не заполнено")</f>
        <v>не заполнено</v>
      </c>
      <c r="P56" s="24"/>
      <c r="Y56" s="126" t="s">
        <v>450</v>
      </c>
    </row>
    <row r="57" spans="2:25" ht="15.75" customHeight="1" thickBot="1">
      <c r="B57" s="282" t="s">
        <v>543</v>
      </c>
      <c r="C57" s="283" t="s">
        <v>25</v>
      </c>
      <c r="D57" s="284"/>
      <c r="E57" s="143" t="s">
        <v>15</v>
      </c>
      <c r="F57" s="6" t="s">
        <v>16</v>
      </c>
      <c r="G57" s="99">
        <f>L58+G56+G55+L54+G36+G32+G31+G25+G23+G22+G21+G20+G19+G18+G17+G16+G15+G14</f>
        <v>0</v>
      </c>
      <c r="H57" s="6" t="s">
        <v>17</v>
      </c>
      <c r="I57" s="6" t="s">
        <v>18</v>
      </c>
      <c r="J57" s="80" t="s">
        <v>19</v>
      </c>
      <c r="K57" s="7" t="s">
        <v>20</v>
      </c>
      <c r="P57" s="24"/>
      <c r="Y57" s="126" t="s">
        <v>451</v>
      </c>
    </row>
    <row r="58" spans="2:25" ht="15.75" customHeight="1" thickBot="1">
      <c r="B58" s="282"/>
      <c r="C58" s="285"/>
      <c r="D58" s="286"/>
      <c r="E58" s="141"/>
      <c r="F58" s="54"/>
      <c r="G58" s="107"/>
      <c r="H58" s="49"/>
      <c r="I58" s="49"/>
      <c r="J58" s="49"/>
      <c r="K58" s="49"/>
      <c r="L58" s="72">
        <f>COUNTA(E58:K58)</f>
        <v>0</v>
      </c>
      <c r="M58" s="76" t="str">
        <f>IF(L58=6," ","не заполнено")</f>
        <v>не заполнено</v>
      </c>
      <c r="P58" s="24"/>
      <c r="Y58" s="126" t="s">
        <v>452</v>
      </c>
    </row>
    <row r="59" spans="2:25" ht="17.25" customHeight="1" hidden="1" thickBot="1">
      <c r="B59" s="192"/>
      <c r="C59" s="287" t="s">
        <v>26</v>
      </c>
      <c r="D59" s="288"/>
      <c r="E59" s="87"/>
      <c r="F59" s="100"/>
      <c r="G59" s="72"/>
      <c r="H59" s="78"/>
      <c r="P59" s="24"/>
      <c r="Y59" s="126" t="s">
        <v>453</v>
      </c>
    </row>
    <row r="60" spans="2:25" ht="15.75" customHeight="1">
      <c r="B60" s="193" t="s">
        <v>545</v>
      </c>
      <c r="C60" s="252" t="s">
        <v>27</v>
      </c>
      <c r="D60" s="89" t="s">
        <v>28</v>
      </c>
      <c r="E60" s="216"/>
      <c r="G60" s="72">
        <f>COUNTA(E60)</f>
        <v>0</v>
      </c>
      <c r="H60" s="78" t="str">
        <f aca="true" t="shared" si="0" ref="H60:H73">IF(G60=1," ","не заполнено")</f>
        <v>не заполнено</v>
      </c>
      <c r="P60" s="24"/>
      <c r="Y60" s="126" t="s">
        <v>454</v>
      </c>
    </row>
    <row r="61" spans="2:25" ht="15.75">
      <c r="B61" s="194" t="s">
        <v>546</v>
      </c>
      <c r="C61" s="253"/>
      <c r="D61" s="109" t="s">
        <v>29</v>
      </c>
      <c r="E61" s="217"/>
      <c r="G61" s="72">
        <f aca="true" t="shared" si="1" ref="G61:G73">COUNTA(E61)</f>
        <v>0</v>
      </c>
      <c r="H61" s="78" t="str">
        <f t="shared" si="0"/>
        <v>не заполнено</v>
      </c>
      <c r="P61" s="24"/>
      <c r="Y61" s="126" t="s">
        <v>455</v>
      </c>
    </row>
    <row r="62" spans="2:25" ht="15.75">
      <c r="B62" s="194" t="s">
        <v>547</v>
      </c>
      <c r="C62" s="253"/>
      <c r="D62" s="109" t="s">
        <v>30</v>
      </c>
      <c r="E62" s="217"/>
      <c r="G62" s="72">
        <f t="shared" si="1"/>
        <v>0</v>
      </c>
      <c r="H62" s="78" t="str">
        <f t="shared" si="0"/>
        <v>не заполнено</v>
      </c>
      <c r="P62" s="24"/>
      <c r="Y62" s="126" t="s">
        <v>456</v>
      </c>
    </row>
    <row r="63" spans="2:25" ht="15.75">
      <c r="B63" s="194" t="s">
        <v>548</v>
      </c>
      <c r="C63" s="253"/>
      <c r="D63" s="109" t="s">
        <v>31</v>
      </c>
      <c r="E63" s="217"/>
      <c r="G63" s="72">
        <f t="shared" si="1"/>
        <v>0</v>
      </c>
      <c r="H63" s="78" t="str">
        <f t="shared" si="0"/>
        <v>не заполнено</v>
      </c>
      <c r="P63" s="24"/>
      <c r="Y63" s="126" t="s">
        <v>457</v>
      </c>
    </row>
    <row r="64" spans="2:25" ht="31.5">
      <c r="B64" s="194" t="s">
        <v>549</v>
      </c>
      <c r="C64" s="253"/>
      <c r="D64" s="109" t="s">
        <v>32</v>
      </c>
      <c r="E64" s="217"/>
      <c r="G64" s="72">
        <f t="shared" si="1"/>
        <v>0</v>
      </c>
      <c r="H64" s="78" t="str">
        <f t="shared" si="0"/>
        <v>не заполнено</v>
      </c>
      <c r="P64" s="24"/>
      <c r="Y64" s="126" t="s">
        <v>458</v>
      </c>
    </row>
    <row r="65" spans="2:25" ht="15.75">
      <c r="B65" s="194" t="s">
        <v>550</v>
      </c>
      <c r="C65" s="253"/>
      <c r="D65" s="109" t="s">
        <v>33</v>
      </c>
      <c r="E65" s="217"/>
      <c r="G65" s="72">
        <f t="shared" si="1"/>
        <v>0</v>
      </c>
      <c r="H65" s="78" t="str">
        <f t="shared" si="0"/>
        <v>не заполнено</v>
      </c>
      <c r="K65" s="75"/>
      <c r="P65" s="24"/>
      <c r="Y65" s="126" t="s">
        <v>459</v>
      </c>
    </row>
    <row r="66" spans="2:25" ht="31.5" customHeight="1">
      <c r="B66" s="194" t="s">
        <v>551</v>
      </c>
      <c r="C66" s="253"/>
      <c r="D66" s="109" t="s">
        <v>34</v>
      </c>
      <c r="E66" s="217"/>
      <c r="G66" s="72">
        <f t="shared" si="1"/>
        <v>0</v>
      </c>
      <c r="H66" s="78" t="str">
        <f t="shared" si="0"/>
        <v>не заполнено</v>
      </c>
      <c r="P66" s="24"/>
      <c r="Y66" s="126" t="s">
        <v>460</v>
      </c>
    </row>
    <row r="67" spans="2:25" ht="31.5" customHeight="1">
      <c r="B67" s="194" t="s">
        <v>552</v>
      </c>
      <c r="C67" s="253"/>
      <c r="D67" s="109" t="s">
        <v>35</v>
      </c>
      <c r="E67" s="217"/>
      <c r="G67" s="72">
        <f t="shared" si="1"/>
        <v>0</v>
      </c>
      <c r="H67" s="78" t="str">
        <f t="shared" si="0"/>
        <v>не заполнено</v>
      </c>
      <c r="P67" s="24"/>
      <c r="Y67" s="126" t="s">
        <v>461</v>
      </c>
    </row>
    <row r="68" spans="2:25" ht="31.5" customHeight="1">
      <c r="B68" s="194" t="s">
        <v>553</v>
      </c>
      <c r="C68" s="253"/>
      <c r="D68" s="109" t="s">
        <v>36</v>
      </c>
      <c r="E68" s="217"/>
      <c r="G68" s="72">
        <f t="shared" si="1"/>
        <v>0</v>
      </c>
      <c r="H68" s="78" t="str">
        <f t="shared" si="0"/>
        <v>не заполнено</v>
      </c>
      <c r="P68" s="24"/>
      <c r="Y68" s="126" t="s">
        <v>462</v>
      </c>
    </row>
    <row r="69" spans="2:25" ht="31.5">
      <c r="B69" s="194" t="s">
        <v>554</v>
      </c>
      <c r="C69" s="253"/>
      <c r="D69" s="109" t="s">
        <v>37</v>
      </c>
      <c r="E69" s="217"/>
      <c r="G69" s="72">
        <f t="shared" si="1"/>
        <v>0</v>
      </c>
      <c r="H69" s="78" t="str">
        <f t="shared" si="0"/>
        <v>не заполнено</v>
      </c>
      <c r="P69" s="24"/>
      <c r="Y69" s="126" t="s">
        <v>463</v>
      </c>
    </row>
    <row r="70" spans="2:25" ht="47.25">
      <c r="B70" s="194" t="s">
        <v>555</v>
      </c>
      <c r="C70" s="253"/>
      <c r="D70" s="109" t="s">
        <v>38</v>
      </c>
      <c r="E70" s="217"/>
      <c r="G70" s="72">
        <f t="shared" si="1"/>
        <v>0</v>
      </c>
      <c r="H70" s="78" t="str">
        <f t="shared" si="0"/>
        <v>не заполнено</v>
      </c>
      <c r="P70" s="24"/>
      <c r="Y70" s="126" t="s">
        <v>464</v>
      </c>
    </row>
    <row r="71" spans="2:25" ht="47.25" customHeight="1">
      <c r="B71" s="194" t="s">
        <v>556</v>
      </c>
      <c r="C71" s="253"/>
      <c r="D71" s="109" t="s">
        <v>39</v>
      </c>
      <c r="E71" s="217"/>
      <c r="G71" s="72">
        <f t="shared" si="1"/>
        <v>0</v>
      </c>
      <c r="H71" s="78" t="str">
        <f t="shared" si="0"/>
        <v>не заполнено</v>
      </c>
      <c r="P71" s="24"/>
      <c r="Y71" s="126" t="s">
        <v>465</v>
      </c>
    </row>
    <row r="72" spans="2:25" ht="31.5">
      <c r="B72" s="194" t="s">
        <v>557</v>
      </c>
      <c r="C72" s="253"/>
      <c r="D72" s="109" t="s">
        <v>40</v>
      </c>
      <c r="E72" s="217"/>
      <c r="G72" s="72">
        <f t="shared" si="1"/>
        <v>0</v>
      </c>
      <c r="H72" s="78" t="str">
        <f t="shared" si="0"/>
        <v>не заполнено</v>
      </c>
      <c r="P72" s="24"/>
      <c r="Y72" s="126" t="s">
        <v>466</v>
      </c>
    </row>
    <row r="73" spans="2:25" ht="15.75">
      <c r="B73" s="194" t="s">
        <v>558</v>
      </c>
      <c r="C73" s="289"/>
      <c r="D73" s="109" t="s">
        <v>41</v>
      </c>
      <c r="E73" s="217"/>
      <c r="G73" s="72">
        <f t="shared" si="1"/>
        <v>0</v>
      </c>
      <c r="H73" s="78" t="str">
        <f t="shared" si="0"/>
        <v>не заполнено</v>
      </c>
      <c r="P73" s="24"/>
      <c r="Y73" s="126" t="s">
        <v>467</v>
      </c>
    </row>
    <row r="74" spans="2:25" ht="16.5" thickBot="1">
      <c r="B74" s="195" t="s">
        <v>544</v>
      </c>
      <c r="C74" s="290" t="s">
        <v>491</v>
      </c>
      <c r="D74" s="291"/>
      <c r="E74" s="218">
        <f>E60+E61+E62+E63+E64+E65+E66+E67+E68+E69+E70+E71+E72+E73</f>
        <v>0</v>
      </c>
      <c r="G74" s="72"/>
      <c r="H74" s="78"/>
      <c r="P74" s="24"/>
      <c r="Y74" s="126" t="s">
        <v>468</v>
      </c>
    </row>
    <row r="75" spans="2:25" ht="15.75" customHeight="1">
      <c r="B75" s="292" t="s">
        <v>559</v>
      </c>
      <c r="C75" s="294" t="s">
        <v>42</v>
      </c>
      <c r="D75" s="66" t="s">
        <v>43</v>
      </c>
      <c r="E75" s="160"/>
      <c r="G75" s="72">
        <f aca="true" t="shared" si="2" ref="G75:G91">COUNTA(E75)</f>
        <v>0</v>
      </c>
      <c r="H75" s="78" t="str">
        <f>IF(G75=1," ","не заполнено")</f>
        <v>не заполнено</v>
      </c>
      <c r="P75" s="24"/>
      <c r="Y75" s="126" t="s">
        <v>469</v>
      </c>
    </row>
    <row r="76" spans="2:25" ht="15.75">
      <c r="B76" s="293"/>
      <c r="C76" s="295"/>
      <c r="D76" s="67" t="s">
        <v>44</v>
      </c>
      <c r="E76" s="29"/>
      <c r="G76" s="72">
        <f t="shared" si="2"/>
        <v>0</v>
      </c>
      <c r="H76" s="78" t="str">
        <f>IF(G76=1," ","не заполнено")</f>
        <v>не заполнено</v>
      </c>
      <c r="P76" s="24"/>
      <c r="Y76" s="126" t="s">
        <v>470</v>
      </c>
    </row>
    <row r="77" spans="2:25" ht="31.5">
      <c r="B77" s="293"/>
      <c r="C77" s="295"/>
      <c r="D77" s="67" t="s">
        <v>45</v>
      </c>
      <c r="E77" s="29"/>
      <c r="G77" s="72">
        <f t="shared" si="2"/>
        <v>0</v>
      </c>
      <c r="H77" s="78" t="str">
        <f>IF(G77=1," ","не заполнено")</f>
        <v>не заполнено</v>
      </c>
      <c r="P77" s="24"/>
      <c r="Y77" s="126" t="s">
        <v>471</v>
      </c>
    </row>
    <row r="78" spans="2:25" ht="30" customHeight="1">
      <c r="B78" s="293"/>
      <c r="C78" s="295"/>
      <c r="D78" s="67" t="s">
        <v>46</v>
      </c>
      <c r="E78" s="29"/>
      <c r="G78" s="72">
        <f t="shared" si="2"/>
        <v>0</v>
      </c>
      <c r="H78" s="78" t="str">
        <f>IF(G78=1," ","не заполнено")</f>
        <v>не заполнено</v>
      </c>
      <c r="P78" s="24"/>
      <c r="Y78" s="126" t="s">
        <v>472</v>
      </c>
    </row>
    <row r="79" spans="2:25" ht="15.75" customHeight="1">
      <c r="B79" s="194" t="s">
        <v>560</v>
      </c>
      <c r="C79" s="296" t="s">
        <v>371</v>
      </c>
      <c r="D79" s="296"/>
      <c r="E79" s="161">
        <f>E75+E76+E77+E78</f>
        <v>0</v>
      </c>
      <c r="G79" s="72"/>
      <c r="H79" s="78"/>
      <c r="P79" s="24"/>
      <c r="Y79" s="126" t="s">
        <v>473</v>
      </c>
    </row>
    <row r="80" spans="2:25" ht="31.5" customHeight="1">
      <c r="B80" s="194" t="s">
        <v>561</v>
      </c>
      <c r="C80" s="297" t="s">
        <v>47</v>
      </c>
      <c r="D80" s="297"/>
      <c r="E80" s="86"/>
      <c r="G80" s="72">
        <f t="shared" si="2"/>
        <v>0</v>
      </c>
      <c r="H80" s="78" t="str">
        <f aca="true" t="shared" si="3" ref="H80:H91">IF(G80=1," ","не заполнено")</f>
        <v>не заполнено</v>
      </c>
      <c r="P80" s="24" t="s">
        <v>207</v>
      </c>
      <c r="Q80" t="s">
        <v>206</v>
      </c>
      <c r="Y80" s="126" t="s">
        <v>474</v>
      </c>
    </row>
    <row r="81" spans="2:25" ht="31.5" customHeight="1">
      <c r="B81" s="194" t="s">
        <v>562</v>
      </c>
      <c r="C81" s="297" t="s">
        <v>71</v>
      </c>
      <c r="D81" s="297"/>
      <c r="E81" s="29"/>
      <c r="G81" s="72">
        <f t="shared" si="2"/>
        <v>0</v>
      </c>
      <c r="H81" s="78" t="str">
        <f t="shared" si="3"/>
        <v>не заполнено</v>
      </c>
      <c r="P81" s="24"/>
      <c r="Y81" s="126" t="s">
        <v>475</v>
      </c>
    </row>
    <row r="82" spans="2:25" ht="15.75" customHeight="1">
      <c r="B82" s="194" t="s">
        <v>563</v>
      </c>
      <c r="C82" s="297" t="s">
        <v>48</v>
      </c>
      <c r="D82" s="297"/>
      <c r="E82" s="29"/>
      <c r="G82" s="72">
        <f t="shared" si="2"/>
        <v>0</v>
      </c>
      <c r="H82" s="78" t="str">
        <f t="shared" si="3"/>
        <v>не заполнено</v>
      </c>
      <c r="P82" s="24"/>
      <c r="Y82" s="126" t="s">
        <v>476</v>
      </c>
    </row>
    <row r="83" spans="2:25" ht="31.5" customHeight="1">
      <c r="B83" s="196" t="s">
        <v>564</v>
      </c>
      <c r="C83" s="297" t="s">
        <v>68</v>
      </c>
      <c r="D83" s="297"/>
      <c r="E83" s="86"/>
      <c r="G83" s="72">
        <f t="shared" si="2"/>
        <v>0</v>
      </c>
      <c r="H83" s="78" t="str">
        <f t="shared" si="3"/>
        <v>не заполнено</v>
      </c>
      <c r="P83" s="24"/>
      <c r="Y83" s="126" t="s">
        <v>477</v>
      </c>
    </row>
    <row r="84" spans="2:25" ht="31.5" customHeight="1">
      <c r="B84" s="196" t="s">
        <v>565</v>
      </c>
      <c r="C84" s="297" t="s">
        <v>69</v>
      </c>
      <c r="D84" s="297"/>
      <c r="E84" s="86"/>
      <c r="G84" s="72">
        <f t="shared" si="2"/>
        <v>0</v>
      </c>
      <c r="H84" s="78" t="str">
        <f t="shared" si="3"/>
        <v>не заполнено</v>
      </c>
      <c r="P84" s="24"/>
      <c r="Y84" s="126" t="s">
        <v>478</v>
      </c>
    </row>
    <row r="85" spans="2:25" ht="31.5" customHeight="1" thickBot="1">
      <c r="B85" s="197" t="s">
        <v>566</v>
      </c>
      <c r="C85" s="162" t="s">
        <v>70</v>
      </c>
      <c r="D85" s="298"/>
      <c r="E85" s="299"/>
      <c r="G85" s="72">
        <f>COUNTA(D85)</f>
        <v>0</v>
      </c>
      <c r="H85" s="78" t="str">
        <f t="shared" si="3"/>
        <v>не заполнено</v>
      </c>
      <c r="P85" s="24" t="s">
        <v>262</v>
      </c>
      <c r="Q85" t="s">
        <v>263</v>
      </c>
      <c r="R85" t="s">
        <v>264</v>
      </c>
      <c r="S85" t="s">
        <v>265</v>
      </c>
      <c r="Y85" s="126" t="s">
        <v>479</v>
      </c>
    </row>
    <row r="86" spans="2:16" ht="32.25" customHeight="1" thickBot="1">
      <c r="B86" s="198" t="s">
        <v>567</v>
      </c>
      <c r="C86" s="300" t="s">
        <v>49</v>
      </c>
      <c r="D86" s="301"/>
      <c r="E86" s="159"/>
      <c r="G86" s="72">
        <f t="shared" si="2"/>
        <v>0</v>
      </c>
      <c r="H86" s="78" t="str">
        <f t="shared" si="3"/>
        <v>не заполнено</v>
      </c>
      <c r="I86" s="131"/>
      <c r="P86" s="24"/>
    </row>
    <row r="87" spans="2:16" ht="15.75" customHeight="1">
      <c r="B87" s="193" t="s">
        <v>568</v>
      </c>
      <c r="C87" s="302" t="s">
        <v>483</v>
      </c>
      <c r="D87" s="10" t="s">
        <v>50</v>
      </c>
      <c r="E87" s="90"/>
      <c r="G87" s="72">
        <f t="shared" si="2"/>
        <v>0</v>
      </c>
      <c r="H87" s="78" t="str">
        <f t="shared" si="3"/>
        <v>не заполнено</v>
      </c>
      <c r="P87" s="24"/>
    </row>
    <row r="88" spans="2:16" ht="31.5">
      <c r="B88" s="194" t="s">
        <v>569</v>
      </c>
      <c r="C88" s="303"/>
      <c r="D88" s="9" t="s">
        <v>51</v>
      </c>
      <c r="E88" s="91"/>
      <c r="G88" s="72">
        <f t="shared" si="2"/>
        <v>0</v>
      </c>
      <c r="H88" s="78" t="str">
        <f t="shared" si="3"/>
        <v>не заполнено</v>
      </c>
      <c r="P88" s="24"/>
    </row>
    <row r="89" spans="2:16" ht="15.75">
      <c r="B89" s="194" t="s">
        <v>570</v>
      </c>
      <c r="C89" s="303"/>
      <c r="D89" s="9" t="s">
        <v>52</v>
      </c>
      <c r="E89" s="91"/>
      <c r="G89" s="72">
        <f t="shared" si="2"/>
        <v>0</v>
      </c>
      <c r="H89" s="78" t="str">
        <f t="shared" si="3"/>
        <v>не заполнено</v>
      </c>
      <c r="P89" s="24"/>
    </row>
    <row r="90" spans="2:16" ht="31.5">
      <c r="B90" s="194" t="s">
        <v>571</v>
      </c>
      <c r="C90" s="303"/>
      <c r="D90" s="9" t="s">
        <v>53</v>
      </c>
      <c r="E90" s="91"/>
      <c r="G90" s="72">
        <f t="shared" si="2"/>
        <v>0</v>
      </c>
      <c r="H90" s="78" t="str">
        <f t="shared" si="3"/>
        <v>не заполнено</v>
      </c>
      <c r="P90" s="24"/>
    </row>
    <row r="91" spans="2:16" ht="16.5" thickBot="1">
      <c r="B91" s="194" t="s">
        <v>572</v>
      </c>
      <c r="C91" s="303"/>
      <c r="D91" s="111" t="s">
        <v>204</v>
      </c>
      <c r="E91" s="112"/>
      <c r="G91" s="72">
        <f t="shared" si="2"/>
        <v>0</v>
      </c>
      <c r="H91" s="78" t="str">
        <f t="shared" si="3"/>
        <v>не заполнено</v>
      </c>
      <c r="P91" s="24"/>
    </row>
    <row r="92" spans="2:16" ht="16.5" thickBot="1">
      <c r="B92" s="199" t="s">
        <v>573</v>
      </c>
      <c r="C92" s="303"/>
      <c r="D92" s="163" t="s">
        <v>368</v>
      </c>
      <c r="E92" s="164">
        <f>E87+E88+E89+E90+E91</f>
        <v>0</v>
      </c>
      <c r="H92" s="77"/>
      <c r="P92" s="24"/>
    </row>
    <row r="93" spans="2:17" ht="66" customHeight="1">
      <c r="B93" s="193" t="s">
        <v>574</v>
      </c>
      <c r="C93" s="89" t="s">
        <v>496</v>
      </c>
      <c r="D93" s="304"/>
      <c r="E93" s="305"/>
      <c r="G93" s="72">
        <f>COUNTA(D93)</f>
        <v>0</v>
      </c>
      <c r="H93" s="78" t="str">
        <f aca="true" t="shared" si="4" ref="H93:H98">IF(G93=1," ","не заполнено")</f>
        <v>не заполнено</v>
      </c>
      <c r="P93" s="24" t="s">
        <v>266</v>
      </c>
      <c r="Q93" t="s">
        <v>267</v>
      </c>
    </row>
    <row r="94" spans="2:16" ht="17.25" customHeight="1">
      <c r="B94" s="194" t="s">
        <v>575</v>
      </c>
      <c r="C94" s="297" t="s">
        <v>579</v>
      </c>
      <c r="D94" s="9" t="s">
        <v>201</v>
      </c>
      <c r="E94" s="42"/>
      <c r="G94" s="72">
        <f>COUNTA(E94)</f>
        <v>0</v>
      </c>
      <c r="H94" s="78" t="str">
        <f t="shared" si="4"/>
        <v>не заполнено</v>
      </c>
      <c r="P94" s="24"/>
    </row>
    <row r="95" spans="2:16" ht="15.75">
      <c r="B95" s="194" t="s">
        <v>576</v>
      </c>
      <c r="C95" s="297"/>
      <c r="D95" s="9" t="s">
        <v>202</v>
      </c>
      <c r="E95" s="42"/>
      <c r="G95" s="72">
        <f>COUNTA(E95)</f>
        <v>0</v>
      </c>
      <c r="H95" s="78" t="str">
        <f t="shared" si="4"/>
        <v>не заполнено</v>
      </c>
      <c r="P95" s="24"/>
    </row>
    <row r="96" spans="2:16" ht="15.75">
      <c r="B96" s="194" t="s">
        <v>577</v>
      </c>
      <c r="C96" s="297"/>
      <c r="D96" s="9" t="s">
        <v>203</v>
      </c>
      <c r="E96" s="42"/>
      <c r="G96" s="72">
        <f>COUNTA(E96)</f>
        <v>0</v>
      </c>
      <c r="H96" s="78" t="str">
        <f t="shared" si="4"/>
        <v>не заполнено</v>
      </c>
      <c r="P96" s="24"/>
    </row>
    <row r="97" spans="2:16" ht="21" customHeight="1" thickBot="1">
      <c r="B97" s="195" t="s">
        <v>578</v>
      </c>
      <c r="C97" s="306" t="s">
        <v>580</v>
      </c>
      <c r="D97" s="306"/>
      <c r="E97" s="112"/>
      <c r="G97" s="72">
        <f>COUNTA(E97)</f>
        <v>0</v>
      </c>
      <c r="H97" s="78" t="str">
        <f t="shared" si="4"/>
        <v>не заполнено</v>
      </c>
      <c r="P97" s="24"/>
    </row>
    <row r="98" spans="2:16" ht="31.5" customHeight="1">
      <c r="B98" s="193" t="s">
        <v>581</v>
      </c>
      <c r="C98" s="307" t="s">
        <v>321</v>
      </c>
      <c r="D98" s="307"/>
      <c r="E98" s="124"/>
      <c r="G98" s="72">
        <f>COUNTA(E98)</f>
        <v>0</v>
      </c>
      <c r="H98" s="78" t="str">
        <f t="shared" si="4"/>
        <v>не заполнено</v>
      </c>
      <c r="P98" s="24"/>
    </row>
    <row r="99" spans="2:16" ht="15.75" customHeight="1">
      <c r="B99" s="194" t="s">
        <v>582</v>
      </c>
      <c r="C99" s="297" t="s">
        <v>54</v>
      </c>
      <c r="D99" s="297"/>
      <c r="E99" s="29"/>
      <c r="G99" s="72"/>
      <c r="H99" s="78"/>
      <c r="P99" s="24"/>
    </row>
    <row r="100" spans="2:16" ht="15.75">
      <c r="B100" s="196" t="s">
        <v>583</v>
      </c>
      <c r="C100" s="297" t="s">
        <v>58</v>
      </c>
      <c r="D100" s="297"/>
      <c r="E100" s="29"/>
      <c r="G100" s="72"/>
      <c r="H100" s="78"/>
      <c r="P100" s="24"/>
    </row>
    <row r="101" spans="2:16" ht="15.75" customHeight="1">
      <c r="B101" s="194" t="s">
        <v>584</v>
      </c>
      <c r="C101" s="297" t="s">
        <v>55</v>
      </c>
      <c r="D101" s="297"/>
      <c r="E101" s="29"/>
      <c r="G101" s="72"/>
      <c r="H101" s="78"/>
      <c r="P101" s="24"/>
    </row>
    <row r="102" spans="2:16" ht="15" customHeight="1">
      <c r="B102" s="196" t="s">
        <v>585</v>
      </c>
      <c r="C102" s="297" t="s">
        <v>56</v>
      </c>
      <c r="D102" s="297"/>
      <c r="E102" s="166">
        <f>E101*E99</f>
        <v>0</v>
      </c>
      <c r="H102" s="77"/>
      <c r="P102" s="24"/>
    </row>
    <row r="103" spans="2:16" ht="15" customHeight="1">
      <c r="B103" s="194" t="s">
        <v>586</v>
      </c>
      <c r="C103" s="297" t="s">
        <v>268</v>
      </c>
      <c r="D103" s="297"/>
      <c r="E103" s="166">
        <f>E100*E101</f>
        <v>0</v>
      </c>
      <c r="H103" s="77"/>
      <c r="P103" s="24"/>
    </row>
    <row r="104" spans="2:16" ht="15" customHeight="1">
      <c r="B104" s="196" t="s">
        <v>587</v>
      </c>
      <c r="C104" s="297" t="s">
        <v>57</v>
      </c>
      <c r="D104" s="297"/>
      <c r="E104" s="42"/>
      <c r="G104" s="72"/>
      <c r="H104" s="78"/>
      <c r="P104" s="24"/>
    </row>
    <row r="105" spans="2:16" ht="15" customHeight="1">
      <c r="B105" s="194" t="s">
        <v>588</v>
      </c>
      <c r="C105" s="297" t="s">
        <v>59</v>
      </c>
      <c r="D105" s="297"/>
      <c r="E105" s="42"/>
      <c r="G105" s="72"/>
      <c r="H105" s="78"/>
      <c r="P105" s="24"/>
    </row>
    <row r="106" spans="2:16" ht="31.5" customHeight="1" thickBot="1">
      <c r="B106" s="197" t="s">
        <v>589</v>
      </c>
      <c r="C106" s="162" t="s">
        <v>377</v>
      </c>
      <c r="D106" s="241"/>
      <c r="E106" s="242"/>
      <c r="G106" s="72"/>
      <c r="H106" s="78"/>
      <c r="P106" s="24"/>
    </row>
    <row r="107" spans="2:16" ht="15.75" customHeight="1">
      <c r="B107" s="200" t="s">
        <v>590</v>
      </c>
      <c r="C107" s="253" t="s">
        <v>67</v>
      </c>
      <c r="D107" s="147" t="s">
        <v>60</v>
      </c>
      <c r="E107" s="165"/>
      <c r="G107" s="72">
        <f aca="true" t="shared" si="5" ref="G107:G120">COUNTA(E107)</f>
        <v>0</v>
      </c>
      <c r="H107" s="78" t="str">
        <f aca="true" t="shared" si="6" ref="H107:H121">IF(G107=1," ","не заполнено")</f>
        <v>не заполнено</v>
      </c>
      <c r="P107" s="24"/>
    </row>
    <row r="108" spans="2:16" ht="31.5">
      <c r="B108" s="194" t="s">
        <v>591</v>
      </c>
      <c r="C108" s="253"/>
      <c r="D108" s="109" t="s">
        <v>61</v>
      </c>
      <c r="E108" s="26"/>
      <c r="G108" s="72">
        <f t="shared" si="5"/>
        <v>0</v>
      </c>
      <c r="H108" s="78" t="str">
        <f t="shared" si="6"/>
        <v>не заполнено</v>
      </c>
      <c r="P108" s="24"/>
    </row>
    <row r="109" spans="2:16" ht="31.5">
      <c r="B109" s="200" t="s">
        <v>592</v>
      </c>
      <c r="C109" s="253"/>
      <c r="D109" s="109" t="s">
        <v>62</v>
      </c>
      <c r="E109" s="26"/>
      <c r="G109" s="72">
        <f t="shared" si="5"/>
        <v>0</v>
      </c>
      <c r="H109" s="78" t="str">
        <f t="shared" si="6"/>
        <v>не заполнено</v>
      </c>
      <c r="P109" s="24"/>
    </row>
    <row r="110" spans="2:16" ht="31.5">
      <c r="B110" s="194" t="s">
        <v>593</v>
      </c>
      <c r="C110" s="253"/>
      <c r="D110" s="109" t="s">
        <v>63</v>
      </c>
      <c r="E110" s="26"/>
      <c r="G110" s="72">
        <f t="shared" si="5"/>
        <v>0</v>
      </c>
      <c r="H110" s="78" t="str">
        <f t="shared" si="6"/>
        <v>не заполнено</v>
      </c>
      <c r="P110" s="24"/>
    </row>
    <row r="111" spans="2:16" ht="31.5">
      <c r="B111" s="200" t="s">
        <v>594</v>
      </c>
      <c r="C111" s="253"/>
      <c r="D111" s="109" t="s">
        <v>64</v>
      </c>
      <c r="E111" s="26"/>
      <c r="G111" s="72">
        <f t="shared" si="5"/>
        <v>0</v>
      </c>
      <c r="H111" s="78" t="str">
        <f t="shared" si="6"/>
        <v>не заполнено</v>
      </c>
      <c r="P111" s="24"/>
    </row>
    <row r="112" spans="2:16" ht="31.5">
      <c r="B112" s="194" t="s">
        <v>595</v>
      </c>
      <c r="C112" s="253"/>
      <c r="D112" s="109" t="s">
        <v>65</v>
      </c>
      <c r="E112" s="26"/>
      <c r="G112" s="72">
        <f t="shared" si="5"/>
        <v>0</v>
      </c>
      <c r="H112" s="78" t="str">
        <f t="shared" si="6"/>
        <v>не заполнено</v>
      </c>
      <c r="P112" s="24"/>
    </row>
    <row r="113" spans="2:16" ht="48" thickBot="1">
      <c r="B113" s="192" t="s">
        <v>596</v>
      </c>
      <c r="C113" s="253"/>
      <c r="D113" s="148" t="s">
        <v>66</v>
      </c>
      <c r="E113" s="115"/>
      <c r="G113" s="72">
        <f t="shared" si="5"/>
        <v>0</v>
      </c>
      <c r="H113" s="78" t="str">
        <f t="shared" si="6"/>
        <v>не заполнено</v>
      </c>
      <c r="P113" s="24"/>
    </row>
    <row r="114" spans="2:16" ht="31.5" customHeight="1">
      <c r="B114" s="193" t="s">
        <v>597</v>
      </c>
      <c r="C114" s="252" t="s">
        <v>78</v>
      </c>
      <c r="D114" s="66" t="s">
        <v>370</v>
      </c>
      <c r="E114" s="25"/>
      <c r="G114" s="72">
        <f t="shared" si="5"/>
        <v>0</v>
      </c>
      <c r="H114" s="78" t="str">
        <f t="shared" si="6"/>
        <v>не заполнено</v>
      </c>
      <c r="P114" s="24"/>
    </row>
    <row r="115" spans="2:16" ht="15.75">
      <c r="B115" s="194" t="s">
        <v>598</v>
      </c>
      <c r="C115" s="253"/>
      <c r="D115" s="67" t="s">
        <v>72</v>
      </c>
      <c r="E115" s="26"/>
      <c r="G115" s="72">
        <f t="shared" si="5"/>
        <v>0</v>
      </c>
      <c r="H115" s="78" t="str">
        <f t="shared" si="6"/>
        <v>не заполнено</v>
      </c>
      <c r="P115" s="24"/>
    </row>
    <row r="116" spans="2:16" ht="15.75">
      <c r="B116" s="194" t="s">
        <v>599</v>
      </c>
      <c r="C116" s="253"/>
      <c r="D116" s="67" t="s">
        <v>73</v>
      </c>
      <c r="E116" s="26"/>
      <c r="G116" s="72">
        <f t="shared" si="5"/>
        <v>0</v>
      </c>
      <c r="H116" s="78" t="str">
        <f t="shared" si="6"/>
        <v>не заполнено</v>
      </c>
      <c r="P116" s="24"/>
    </row>
    <row r="117" spans="2:16" ht="31.5" customHeight="1">
      <c r="B117" s="194" t="s">
        <v>600</v>
      </c>
      <c r="C117" s="253"/>
      <c r="D117" s="67" t="s">
        <v>74</v>
      </c>
      <c r="E117" s="26"/>
      <c r="G117" s="72">
        <f t="shared" si="5"/>
        <v>0</v>
      </c>
      <c r="H117" s="78" t="str">
        <f t="shared" si="6"/>
        <v>не заполнено</v>
      </c>
      <c r="P117" s="24"/>
    </row>
    <row r="118" spans="2:16" ht="31.5">
      <c r="B118" s="194" t="s">
        <v>601</v>
      </c>
      <c r="C118" s="253"/>
      <c r="D118" s="67" t="s">
        <v>75</v>
      </c>
      <c r="E118" s="26"/>
      <c r="G118" s="72">
        <f t="shared" si="5"/>
        <v>0</v>
      </c>
      <c r="H118" s="78" t="str">
        <f t="shared" si="6"/>
        <v>не заполнено</v>
      </c>
      <c r="P118" s="24"/>
    </row>
    <row r="119" spans="2:16" ht="31.5">
      <c r="B119" s="194" t="s">
        <v>602</v>
      </c>
      <c r="C119" s="253"/>
      <c r="D119" s="67" t="s">
        <v>76</v>
      </c>
      <c r="E119" s="26"/>
      <c r="G119" s="72">
        <f t="shared" si="5"/>
        <v>0</v>
      </c>
      <c r="H119" s="78" t="str">
        <f t="shared" si="6"/>
        <v>не заполнено</v>
      </c>
      <c r="P119" s="24"/>
    </row>
    <row r="120" spans="2:16" ht="16.5" thickBot="1">
      <c r="B120" s="201" t="s">
        <v>603</v>
      </c>
      <c r="C120" s="254"/>
      <c r="D120" s="56" t="s">
        <v>77</v>
      </c>
      <c r="E120" s="27"/>
      <c r="G120" s="72">
        <f t="shared" si="5"/>
        <v>0</v>
      </c>
      <c r="H120" s="78" t="str">
        <f t="shared" si="6"/>
        <v>не заполнено</v>
      </c>
      <c r="P120" s="24"/>
    </row>
    <row r="121" spans="2:17" ht="21" customHeight="1">
      <c r="B121" s="200" t="s">
        <v>605</v>
      </c>
      <c r="C121" s="308" t="s">
        <v>497</v>
      </c>
      <c r="D121" s="309"/>
      <c r="E121" s="48"/>
      <c r="G121" s="72">
        <f>COUNTA(E121)</f>
        <v>0</v>
      </c>
      <c r="H121" s="78" t="str">
        <f t="shared" si="6"/>
        <v>не заполнено</v>
      </c>
      <c r="P121" s="150" t="s">
        <v>207</v>
      </c>
      <c r="Q121" s="5" t="s">
        <v>206</v>
      </c>
    </row>
    <row r="122" spans="2:16" ht="15.75" customHeight="1">
      <c r="B122" s="194" t="s">
        <v>604</v>
      </c>
      <c r="C122" s="306" t="s">
        <v>79</v>
      </c>
      <c r="D122" s="9" t="s">
        <v>80</v>
      </c>
      <c r="E122" s="42"/>
      <c r="G122" s="72"/>
      <c r="H122" s="78"/>
      <c r="P122" s="24"/>
    </row>
    <row r="123" spans="2:16" ht="15.75">
      <c r="B123" s="194" t="s">
        <v>606</v>
      </c>
      <c r="C123" s="261"/>
      <c r="D123" s="9" t="s">
        <v>81</v>
      </c>
      <c r="E123" s="42"/>
      <c r="G123" s="72"/>
      <c r="H123" s="78"/>
      <c r="P123" s="24"/>
    </row>
    <row r="124" spans="2:16" ht="16.5" thickBot="1">
      <c r="B124" s="201" t="s">
        <v>607</v>
      </c>
      <c r="C124" s="265"/>
      <c r="D124" s="11" t="s">
        <v>82</v>
      </c>
      <c r="E124" s="43"/>
      <c r="G124" s="72"/>
      <c r="H124" s="78"/>
      <c r="P124" s="24"/>
    </row>
    <row r="125" spans="2:16" ht="15.75">
      <c r="B125" s="193" t="s">
        <v>609</v>
      </c>
      <c r="C125" s="252" t="s">
        <v>83</v>
      </c>
      <c r="D125" s="10" t="s">
        <v>84</v>
      </c>
      <c r="E125" s="124"/>
      <c r="G125" s="72">
        <f aca="true" t="shared" si="7" ref="G125:G130">COUNTA(E125)</f>
        <v>0</v>
      </c>
      <c r="H125" s="78" t="str">
        <f aca="true" t="shared" si="8" ref="H125:H131">IF(G125=1," ","не заполнено")</f>
        <v>не заполнено</v>
      </c>
      <c r="P125" s="24"/>
    </row>
    <row r="126" spans="2:16" ht="15.75">
      <c r="B126" s="194" t="s">
        <v>610</v>
      </c>
      <c r="C126" s="253"/>
      <c r="D126" s="9" t="s">
        <v>85</v>
      </c>
      <c r="E126" s="42"/>
      <c r="G126" s="72">
        <f t="shared" si="7"/>
        <v>0</v>
      </c>
      <c r="H126" s="78" t="str">
        <f t="shared" si="8"/>
        <v>не заполнено</v>
      </c>
      <c r="P126" s="24"/>
    </row>
    <row r="127" spans="2:16" ht="19.5" customHeight="1">
      <c r="B127" s="200" t="s">
        <v>611</v>
      </c>
      <c r="C127" s="253"/>
      <c r="D127" s="9" t="s">
        <v>86</v>
      </c>
      <c r="E127" s="42"/>
      <c r="G127" s="72">
        <f t="shared" si="7"/>
        <v>0</v>
      </c>
      <c r="H127" s="78" t="str">
        <f t="shared" si="8"/>
        <v>не заполнено</v>
      </c>
      <c r="P127" s="24"/>
    </row>
    <row r="128" spans="2:16" ht="31.5">
      <c r="B128" s="194" t="s">
        <v>612</v>
      </c>
      <c r="C128" s="253"/>
      <c r="D128" s="9" t="s">
        <v>87</v>
      </c>
      <c r="E128" s="42"/>
      <c r="G128" s="72">
        <f t="shared" si="7"/>
        <v>0</v>
      </c>
      <c r="H128" s="78" t="str">
        <f t="shared" si="8"/>
        <v>не заполнено</v>
      </c>
      <c r="P128" s="24"/>
    </row>
    <row r="129" spans="2:16" ht="16.5" thickBot="1">
      <c r="B129" s="202" t="s">
        <v>613</v>
      </c>
      <c r="C129" s="254"/>
      <c r="D129" s="37" t="s">
        <v>291</v>
      </c>
      <c r="E129" s="43"/>
      <c r="G129" s="72">
        <f t="shared" si="7"/>
        <v>0</v>
      </c>
      <c r="H129" s="78" t="str">
        <f t="shared" si="8"/>
        <v>не заполнено</v>
      </c>
      <c r="P129" s="24"/>
    </row>
    <row r="130" spans="2:16" ht="32.25" customHeight="1" thickBot="1">
      <c r="B130" s="192" t="s">
        <v>608</v>
      </c>
      <c r="C130" s="310" t="s">
        <v>88</v>
      </c>
      <c r="D130" s="311"/>
      <c r="E130" s="153"/>
      <c r="G130" s="72">
        <f t="shared" si="7"/>
        <v>0</v>
      </c>
      <c r="H130" s="78" t="str">
        <f t="shared" si="8"/>
        <v>не заполнено</v>
      </c>
      <c r="P130" s="24"/>
    </row>
    <row r="131" spans="2:18" ht="21" customHeight="1" thickBot="1">
      <c r="B131" s="203" t="s">
        <v>614</v>
      </c>
      <c r="C131" s="312" t="s">
        <v>89</v>
      </c>
      <c r="D131" s="313"/>
      <c r="E131" s="116"/>
      <c r="G131" s="72">
        <f>COUNTA(E131)</f>
        <v>0</v>
      </c>
      <c r="H131" s="78" t="str">
        <f t="shared" si="8"/>
        <v>не заполнено</v>
      </c>
      <c r="P131" s="24"/>
      <c r="Q131" s="5" t="s">
        <v>207</v>
      </c>
      <c r="R131" s="5" t="s">
        <v>498</v>
      </c>
    </row>
    <row r="132" spans="2:16" ht="16.5" thickBot="1">
      <c r="B132" s="314" t="s">
        <v>615</v>
      </c>
      <c r="C132" s="315"/>
      <c r="D132" s="316"/>
      <c r="E132" s="74"/>
      <c r="F132" s="167">
        <f>G59+G60+G61+G62+G63+G64+G65+G66+G67+G68+G69+G70+G71+G72+G73+G75+G76+G77+G78+G80+G81+G82+G83+G84+G85+G86+G87+G88+G89+G90+G91+G93+G94+G95+G96+G97+G98+G99+G100+G101+G104+G105+G106+G107+G108+G109+G110+G111+G112+G113+G115+G114+G116+G117+G118+G119+G120+G121+G122+G123+G124+G125+G126+G127+G128+G129+G130+G131</f>
        <v>0</v>
      </c>
      <c r="G132" s="73"/>
      <c r="H132" s="79"/>
      <c r="P132" s="24"/>
    </row>
    <row r="133" spans="2:17" ht="16.5" thickBot="1">
      <c r="B133" s="203" t="s">
        <v>617</v>
      </c>
      <c r="C133" s="4" t="s">
        <v>90</v>
      </c>
      <c r="D133" s="44"/>
      <c r="G133" s="72">
        <f aca="true" t="shared" si="9" ref="G133:G138">COUNTA(D133)</f>
        <v>0</v>
      </c>
      <c r="H133" s="78" t="str">
        <f>IF(G133=1," ","не заполнено")</f>
        <v>не заполнено</v>
      </c>
      <c r="P133" s="24" t="s">
        <v>269</v>
      </c>
      <c r="Q133" t="s">
        <v>270</v>
      </c>
    </row>
    <row r="134" spans="2:25" ht="16.5" thickBot="1">
      <c r="B134" s="204" t="s">
        <v>618</v>
      </c>
      <c r="C134" s="101" t="s">
        <v>379</v>
      </c>
      <c r="D134" s="117"/>
      <c r="G134" s="72">
        <f t="shared" si="9"/>
        <v>0</v>
      </c>
      <c r="H134" s="78" t="str">
        <f>IF(G134=1," ","не заполнено")</f>
        <v>не заполнено</v>
      </c>
      <c r="P134" s="24" t="s">
        <v>95</v>
      </c>
      <c r="Q134" t="s">
        <v>96</v>
      </c>
      <c r="R134" t="s">
        <v>378</v>
      </c>
      <c r="S134" t="s">
        <v>380</v>
      </c>
      <c r="T134" t="s">
        <v>381</v>
      </c>
      <c r="U134" t="s">
        <v>382</v>
      </c>
      <c r="V134" t="s">
        <v>383</v>
      </c>
      <c r="W134" t="s">
        <v>384</v>
      </c>
      <c r="X134" t="s">
        <v>385</v>
      </c>
      <c r="Y134" t="s">
        <v>386</v>
      </c>
    </row>
    <row r="135" spans="2:19" ht="16.5" thickBot="1">
      <c r="B135" s="203" t="s">
        <v>619</v>
      </c>
      <c r="C135" s="4" t="s">
        <v>97</v>
      </c>
      <c r="D135" s="145"/>
      <c r="G135" s="72">
        <f t="shared" si="9"/>
        <v>0</v>
      </c>
      <c r="H135" s="78" t="str">
        <f>IF(G135=1," ","не заполнено")</f>
        <v>не заполнено</v>
      </c>
      <c r="P135" s="24" t="s">
        <v>91</v>
      </c>
      <c r="Q135" t="s">
        <v>92</v>
      </c>
      <c r="R135" t="s">
        <v>93</v>
      </c>
      <c r="S135" t="s">
        <v>94</v>
      </c>
    </row>
    <row r="136" spans="2:16" ht="15.75">
      <c r="B136" s="193" t="s">
        <v>620</v>
      </c>
      <c r="C136" s="102" t="s">
        <v>98</v>
      </c>
      <c r="D136" s="124"/>
      <c r="G136" s="72">
        <f t="shared" si="9"/>
        <v>0</v>
      </c>
      <c r="H136" s="78" t="str">
        <f>IF(G136=1," ","не заполнено")</f>
        <v>не заполнено</v>
      </c>
      <c r="P136" s="24"/>
    </row>
    <row r="137" spans="2:16" ht="16.5" thickBot="1">
      <c r="B137" s="195" t="s">
        <v>621</v>
      </c>
      <c r="C137" s="118" t="s">
        <v>106</v>
      </c>
      <c r="D137" s="28"/>
      <c r="G137" s="72"/>
      <c r="H137" s="78"/>
      <c r="P137" s="24"/>
    </row>
    <row r="138" spans="2:20" ht="21" customHeight="1">
      <c r="B138" s="193" t="s">
        <v>622</v>
      </c>
      <c r="C138" s="102" t="s">
        <v>99</v>
      </c>
      <c r="D138" s="124"/>
      <c r="G138" s="72">
        <f t="shared" si="9"/>
        <v>0</v>
      </c>
      <c r="H138" s="78" t="str">
        <f aca="true" t="shared" si="10" ref="H138:H145">IF(G138=1," ","не заполнено")</f>
        <v>не заполнено</v>
      </c>
      <c r="P138" s="24" t="s">
        <v>100</v>
      </c>
      <c r="Q138" t="s">
        <v>101</v>
      </c>
      <c r="R138" t="s">
        <v>102</v>
      </c>
      <c r="S138" t="s">
        <v>103</v>
      </c>
      <c r="T138" t="s">
        <v>104</v>
      </c>
    </row>
    <row r="139" spans="2:16" ht="21" customHeight="1" thickBot="1">
      <c r="B139" s="195" t="s">
        <v>623</v>
      </c>
      <c r="C139" s="317" t="s">
        <v>105</v>
      </c>
      <c r="D139" s="318"/>
      <c r="E139" s="46"/>
      <c r="G139" s="72">
        <f aca="true" t="shared" si="11" ref="G139:G154">COUNTA(E139)</f>
        <v>0</v>
      </c>
      <c r="H139" s="78" t="str">
        <f t="shared" si="10"/>
        <v>не заполнено</v>
      </c>
      <c r="P139" s="24"/>
    </row>
    <row r="140" spans="1:16" ht="32.25" customHeight="1" thickBot="1">
      <c r="A140" s="3"/>
      <c r="B140" s="203" t="s">
        <v>624</v>
      </c>
      <c r="C140" s="319" t="s">
        <v>108</v>
      </c>
      <c r="D140" s="320"/>
      <c r="E140" s="31"/>
      <c r="G140" s="72">
        <f t="shared" si="11"/>
        <v>0</v>
      </c>
      <c r="H140" s="78" t="str">
        <f t="shared" si="10"/>
        <v>не заполнено</v>
      </c>
      <c r="P140" s="24"/>
    </row>
    <row r="141" spans="2:16" ht="32.25" customHeight="1" thickBot="1">
      <c r="B141" s="204" t="s">
        <v>625</v>
      </c>
      <c r="C141" s="321" t="s">
        <v>107</v>
      </c>
      <c r="D141" s="322"/>
      <c r="E141" s="133"/>
      <c r="G141" s="72">
        <f t="shared" si="11"/>
        <v>0</v>
      </c>
      <c r="H141" s="78" t="str">
        <f t="shared" si="10"/>
        <v>не заполнено</v>
      </c>
      <c r="P141" s="24"/>
    </row>
    <row r="142" spans="2:16" ht="15.75" customHeight="1">
      <c r="B142" s="193" t="s">
        <v>626</v>
      </c>
      <c r="C142" s="323" t="s">
        <v>484</v>
      </c>
      <c r="D142" s="12" t="s">
        <v>486</v>
      </c>
      <c r="E142" s="124"/>
      <c r="G142" s="72">
        <f t="shared" si="11"/>
        <v>0</v>
      </c>
      <c r="H142" s="78" t="str">
        <f t="shared" si="10"/>
        <v>не заполнено</v>
      </c>
      <c r="P142" s="24"/>
    </row>
    <row r="143" spans="2:16" ht="15.75">
      <c r="B143" s="194" t="s">
        <v>627</v>
      </c>
      <c r="C143" s="324"/>
      <c r="D143" s="8" t="s">
        <v>307</v>
      </c>
      <c r="E143" s="42"/>
      <c r="G143" s="72">
        <f t="shared" si="11"/>
        <v>0</v>
      </c>
      <c r="H143" s="78" t="str">
        <f t="shared" si="10"/>
        <v>не заполнено</v>
      </c>
      <c r="P143" s="24"/>
    </row>
    <row r="144" spans="2:16" ht="15.75">
      <c r="B144" s="194" t="s">
        <v>628</v>
      </c>
      <c r="C144" s="324"/>
      <c r="D144" s="8" t="s">
        <v>487</v>
      </c>
      <c r="E144" s="42"/>
      <c r="G144" s="72">
        <f t="shared" si="11"/>
        <v>0</v>
      </c>
      <c r="H144" s="78" t="str">
        <f t="shared" si="10"/>
        <v>не заполнено</v>
      </c>
      <c r="P144" s="24"/>
    </row>
    <row r="145" spans="2:16" ht="31.5">
      <c r="B145" s="194" t="s">
        <v>629</v>
      </c>
      <c r="C145" s="324"/>
      <c r="D145" s="8" t="s">
        <v>488</v>
      </c>
      <c r="E145" s="42"/>
      <c r="G145" s="72">
        <f t="shared" si="11"/>
        <v>0</v>
      </c>
      <c r="H145" s="78" t="str">
        <f t="shared" si="10"/>
        <v>не заполнено</v>
      </c>
      <c r="P145" s="24"/>
    </row>
    <row r="146" spans="2:16" ht="31.5">
      <c r="B146" s="194" t="s">
        <v>630</v>
      </c>
      <c r="C146" s="324"/>
      <c r="D146" s="8" t="s">
        <v>109</v>
      </c>
      <c r="E146" s="42"/>
      <c r="G146" s="72">
        <f>COUNTA(E146)</f>
        <v>0</v>
      </c>
      <c r="H146" s="78"/>
      <c r="P146" s="24"/>
    </row>
    <row r="147" spans="2:16" ht="31.5">
      <c r="B147" s="194" t="s">
        <v>631</v>
      </c>
      <c r="C147" s="325"/>
      <c r="D147" s="132" t="s">
        <v>485</v>
      </c>
      <c r="E147" s="42"/>
      <c r="G147" s="72">
        <f>COUNTA(E147)</f>
        <v>0</v>
      </c>
      <c r="H147" s="78" t="str">
        <f>IF(G146=1," ","не заполнено")</f>
        <v>не заполнено</v>
      </c>
      <c r="I147" s="134"/>
      <c r="P147" s="24"/>
    </row>
    <row r="148" spans="2:16" ht="34.5" customHeight="1" thickBot="1">
      <c r="B148" s="195" t="s">
        <v>632</v>
      </c>
      <c r="C148" s="168" t="s">
        <v>489</v>
      </c>
      <c r="D148" s="326"/>
      <c r="E148" s="327"/>
      <c r="G148" s="72">
        <f>COUNTA(D148)</f>
        <v>0</v>
      </c>
      <c r="H148" s="78" t="str">
        <f>IF(G147=1," ","не заполнено")</f>
        <v>не заполнено</v>
      </c>
      <c r="I148" s="134"/>
      <c r="P148" s="24"/>
    </row>
    <row r="149" spans="2:16" ht="32.25" customHeight="1">
      <c r="B149" s="193" t="s">
        <v>633</v>
      </c>
      <c r="C149" s="328" t="s">
        <v>119</v>
      </c>
      <c r="D149" s="328"/>
      <c r="E149" s="170"/>
      <c r="G149" s="72">
        <f t="shared" si="11"/>
        <v>0</v>
      </c>
      <c r="H149" s="78" t="str">
        <f aca="true" t="shared" si="12" ref="H149:H155">IF(G149=1," ","не заполнено")</f>
        <v>не заполнено</v>
      </c>
      <c r="P149" s="24"/>
    </row>
    <row r="150" spans="2:16" ht="32.25" customHeight="1">
      <c r="B150" s="194" t="s">
        <v>634</v>
      </c>
      <c r="C150" s="329" t="s">
        <v>110</v>
      </c>
      <c r="D150" s="169" t="s">
        <v>111</v>
      </c>
      <c r="E150" s="42"/>
      <c r="G150" s="72">
        <f t="shared" si="11"/>
        <v>0</v>
      </c>
      <c r="H150" s="78" t="str">
        <f t="shared" si="12"/>
        <v>не заполнено</v>
      </c>
      <c r="P150" s="24"/>
    </row>
    <row r="151" spans="2:16" ht="31.5">
      <c r="B151" s="194" t="s">
        <v>635</v>
      </c>
      <c r="C151" s="329"/>
      <c r="D151" s="8" t="s">
        <v>112</v>
      </c>
      <c r="E151" s="42"/>
      <c r="G151" s="72">
        <f t="shared" si="11"/>
        <v>0</v>
      </c>
      <c r="H151" s="78" t="str">
        <f t="shared" si="12"/>
        <v>не заполнено</v>
      </c>
      <c r="P151" s="24"/>
    </row>
    <row r="152" spans="2:16" ht="31.5">
      <c r="B152" s="194" t="s">
        <v>636</v>
      </c>
      <c r="C152" s="329"/>
      <c r="D152" s="8" t="s">
        <v>113</v>
      </c>
      <c r="E152" s="42"/>
      <c r="G152" s="72">
        <f t="shared" si="11"/>
        <v>0</v>
      </c>
      <c r="H152" s="78" t="str">
        <f t="shared" si="12"/>
        <v>не заполнено</v>
      </c>
      <c r="P152" s="24"/>
    </row>
    <row r="153" spans="2:16" ht="21.75" customHeight="1">
      <c r="B153" s="194" t="s">
        <v>637</v>
      </c>
      <c r="C153" s="329"/>
      <c r="D153" s="8" t="s">
        <v>114</v>
      </c>
      <c r="E153" s="42"/>
      <c r="G153" s="72">
        <f t="shared" si="11"/>
        <v>0</v>
      </c>
      <c r="H153" s="78" t="str">
        <f t="shared" si="12"/>
        <v>не заполнено</v>
      </c>
      <c r="P153" s="24"/>
    </row>
    <row r="154" spans="2:16" ht="23.25" customHeight="1" thickBot="1">
      <c r="B154" s="195" t="s">
        <v>638</v>
      </c>
      <c r="C154" s="330"/>
      <c r="D154" s="119" t="s">
        <v>115</v>
      </c>
      <c r="E154" s="46"/>
      <c r="G154" s="72">
        <f t="shared" si="11"/>
        <v>0</v>
      </c>
      <c r="H154" s="78" t="str">
        <f t="shared" si="12"/>
        <v>не заполнено</v>
      </c>
      <c r="P154" s="24"/>
    </row>
    <row r="155" spans="2:21" ht="32.25" customHeight="1">
      <c r="B155" s="193" t="s">
        <v>639</v>
      </c>
      <c r="C155" s="171" t="s">
        <v>116</v>
      </c>
      <c r="D155" s="304"/>
      <c r="E155" s="305"/>
      <c r="G155" s="72">
        <f>COUNTA(D155)</f>
        <v>0</v>
      </c>
      <c r="H155" s="78" t="str">
        <f t="shared" si="12"/>
        <v>не заполнено</v>
      </c>
      <c r="P155" s="24" t="s">
        <v>271</v>
      </c>
      <c r="Q155" t="s">
        <v>272</v>
      </c>
      <c r="R155" t="s">
        <v>274</v>
      </c>
      <c r="S155" t="s">
        <v>275</v>
      </c>
      <c r="T155" t="s">
        <v>276</v>
      </c>
      <c r="U155" t="s">
        <v>273</v>
      </c>
    </row>
    <row r="156" spans="2:16" ht="15.75" customHeight="1">
      <c r="B156" s="194" t="s">
        <v>640</v>
      </c>
      <c r="C156" s="329" t="s">
        <v>118</v>
      </c>
      <c r="D156" s="9" t="s">
        <v>277</v>
      </c>
      <c r="E156" s="154"/>
      <c r="G156" s="72">
        <f>COUNTA(E156:E163)</f>
        <v>0</v>
      </c>
      <c r="H156" s="333" t="str">
        <f>IF(G156&gt;0," ","не заполнено, должно быть отмечено хоть одно значение")</f>
        <v>не заполнено, должно быть отмечено хоть одно значение</v>
      </c>
      <c r="P156" s="24"/>
    </row>
    <row r="157" spans="2:16" ht="15.75">
      <c r="B157" s="194" t="s">
        <v>641</v>
      </c>
      <c r="C157" s="329"/>
      <c r="D157" s="9" t="s">
        <v>278</v>
      </c>
      <c r="E157" s="154"/>
      <c r="G157" s="72"/>
      <c r="H157" s="334"/>
      <c r="P157" s="24"/>
    </row>
    <row r="158" spans="2:16" ht="15.75">
      <c r="B158" s="194" t="s">
        <v>642</v>
      </c>
      <c r="C158" s="329"/>
      <c r="D158" s="9" t="s">
        <v>279</v>
      </c>
      <c r="E158" s="154"/>
      <c r="G158" s="72"/>
      <c r="H158" s="334"/>
      <c r="P158" s="24"/>
    </row>
    <row r="159" spans="2:16" ht="31.5">
      <c r="B159" s="194" t="s">
        <v>643</v>
      </c>
      <c r="C159" s="329"/>
      <c r="D159" s="9" t="s">
        <v>372</v>
      </c>
      <c r="E159" s="154"/>
      <c r="G159" s="72"/>
      <c r="H159" s="334"/>
      <c r="P159" s="24"/>
    </row>
    <row r="160" spans="2:16" ht="15.75">
      <c r="B160" s="194" t="s">
        <v>644</v>
      </c>
      <c r="C160" s="329"/>
      <c r="D160" s="9" t="s">
        <v>280</v>
      </c>
      <c r="E160" s="154"/>
      <c r="G160" s="72"/>
      <c r="H160" s="334"/>
      <c r="P160" s="24"/>
    </row>
    <row r="161" spans="2:16" ht="15.75">
      <c r="B161" s="194" t="s">
        <v>645</v>
      </c>
      <c r="C161" s="329"/>
      <c r="D161" s="9" t="s">
        <v>281</v>
      </c>
      <c r="E161" s="154"/>
      <c r="G161" s="72"/>
      <c r="H161" s="334"/>
      <c r="P161" s="24"/>
    </row>
    <row r="162" spans="2:16" ht="31.5">
      <c r="B162" s="194" t="s">
        <v>646</v>
      </c>
      <c r="C162" s="329"/>
      <c r="D162" s="9" t="s">
        <v>282</v>
      </c>
      <c r="E162" s="154"/>
      <c r="G162" s="72"/>
      <c r="H162" s="334"/>
      <c r="P162" s="24"/>
    </row>
    <row r="163" spans="2:16" ht="15.75">
      <c r="B163" s="194" t="s">
        <v>647</v>
      </c>
      <c r="C163" s="329"/>
      <c r="D163" s="9" t="s">
        <v>117</v>
      </c>
      <c r="E163" s="154"/>
      <c r="G163" s="72"/>
      <c r="H163" s="335"/>
      <c r="P163" s="24"/>
    </row>
    <row r="164" spans="2:16" ht="32.25" customHeight="1" thickBot="1">
      <c r="B164" s="202" t="s">
        <v>648</v>
      </c>
      <c r="C164" s="336" t="s">
        <v>335</v>
      </c>
      <c r="D164" s="337"/>
      <c r="E164" s="172"/>
      <c r="G164" s="72">
        <f>COUNTA(E164)</f>
        <v>0</v>
      </c>
      <c r="H164" s="78" t="str">
        <f>IF(G164=1," ","не заполнено")</f>
        <v>не заполнено</v>
      </c>
      <c r="P164" s="24"/>
    </row>
    <row r="165" spans="2:16" ht="31.5">
      <c r="B165" s="193" t="s">
        <v>649</v>
      </c>
      <c r="C165" s="323" t="s">
        <v>120</v>
      </c>
      <c r="D165" s="12" t="s">
        <v>121</v>
      </c>
      <c r="E165" s="92"/>
      <c r="G165" s="72">
        <f>COUNTA(E165:E174)</f>
        <v>0</v>
      </c>
      <c r="H165" s="333" t="str">
        <f>IF(G165&gt;0," ","не заполнено, должно быть отмечено хоть одно значение")</f>
        <v>не заполнено, должно быть отмечено хоть одно значение</v>
      </c>
      <c r="P165" s="24"/>
    </row>
    <row r="166" spans="2:16" ht="47.25">
      <c r="B166" s="194" t="s">
        <v>650</v>
      </c>
      <c r="C166" s="324"/>
      <c r="D166" s="8" t="s">
        <v>122</v>
      </c>
      <c r="E166" s="93"/>
      <c r="H166" s="334"/>
      <c r="P166" s="24"/>
    </row>
    <row r="167" spans="2:16" ht="31.5">
      <c r="B167" s="194" t="s">
        <v>651</v>
      </c>
      <c r="C167" s="324"/>
      <c r="D167" s="8" t="s">
        <v>123</v>
      </c>
      <c r="E167" s="93"/>
      <c r="H167" s="334"/>
      <c r="P167" s="24"/>
    </row>
    <row r="168" spans="2:16" ht="31.5">
      <c r="B168" s="194" t="s">
        <v>652</v>
      </c>
      <c r="C168" s="324"/>
      <c r="D168" s="8" t="s">
        <v>124</v>
      </c>
      <c r="E168" s="93"/>
      <c r="H168" s="334"/>
      <c r="P168" s="24"/>
    </row>
    <row r="169" spans="2:16" ht="31.5">
      <c r="B169" s="194" t="s">
        <v>653</v>
      </c>
      <c r="C169" s="324"/>
      <c r="D169" s="8" t="s">
        <v>125</v>
      </c>
      <c r="E169" s="93"/>
      <c r="H169" s="334"/>
      <c r="P169" s="24"/>
    </row>
    <row r="170" spans="2:16" ht="31.5">
      <c r="B170" s="194" t="s">
        <v>654</v>
      </c>
      <c r="C170" s="324"/>
      <c r="D170" s="8" t="s">
        <v>126</v>
      </c>
      <c r="E170" s="93"/>
      <c r="H170" s="334"/>
      <c r="P170" s="24"/>
    </row>
    <row r="171" spans="2:16" ht="15.75">
      <c r="B171" s="194" t="s">
        <v>655</v>
      </c>
      <c r="C171" s="324"/>
      <c r="D171" s="8" t="s">
        <v>127</v>
      </c>
      <c r="E171" s="93"/>
      <c r="H171" s="334"/>
      <c r="P171" s="24"/>
    </row>
    <row r="172" spans="2:16" ht="15.75">
      <c r="B172" s="194" t="s">
        <v>656</v>
      </c>
      <c r="C172" s="324"/>
      <c r="D172" s="8" t="s">
        <v>128</v>
      </c>
      <c r="E172" s="93"/>
      <c r="H172" s="334"/>
      <c r="P172" s="24"/>
    </row>
    <row r="173" spans="2:16" ht="15.75">
      <c r="B173" s="194" t="s">
        <v>657</v>
      </c>
      <c r="C173" s="324"/>
      <c r="D173" s="8" t="s">
        <v>129</v>
      </c>
      <c r="E173" s="93"/>
      <c r="H173" s="334"/>
      <c r="P173" s="24"/>
    </row>
    <row r="174" spans="2:16" ht="32.25" thickBot="1">
      <c r="B174" s="194" t="s">
        <v>658</v>
      </c>
      <c r="C174" s="338"/>
      <c r="D174" s="119" t="s">
        <v>130</v>
      </c>
      <c r="E174" s="120"/>
      <c r="H174" s="335"/>
      <c r="P174" s="24"/>
    </row>
    <row r="175" spans="2:16" ht="21" customHeight="1" thickBot="1">
      <c r="B175" s="203" t="s">
        <v>659</v>
      </c>
      <c r="C175" s="312" t="s">
        <v>131</v>
      </c>
      <c r="D175" s="339"/>
      <c r="E175" s="127"/>
      <c r="G175" s="72">
        <f>COUNTA(E175)</f>
        <v>0</v>
      </c>
      <c r="H175" s="78" t="str">
        <f>IF(G175=1," ","не заполнено")</f>
        <v>не заполнено</v>
      </c>
      <c r="P175" s="24"/>
    </row>
    <row r="176" spans="2:16" ht="30" customHeight="1">
      <c r="B176" s="193" t="s">
        <v>660</v>
      </c>
      <c r="C176" s="323" t="s">
        <v>132</v>
      </c>
      <c r="D176" s="12" t="s">
        <v>133</v>
      </c>
      <c r="E176" s="92"/>
      <c r="G176" s="72">
        <f>COUNTA(E176:E186)</f>
        <v>0</v>
      </c>
      <c r="H176" s="333" t="str">
        <f>IF(G176&gt;0," ","не заполнено, должно быть отмечено хоть одно значение")</f>
        <v>не заполнено, должно быть отмечено хоть одно значение</v>
      </c>
      <c r="P176" s="24"/>
    </row>
    <row r="177" spans="2:16" ht="15.75">
      <c r="B177" s="194" t="s">
        <v>661</v>
      </c>
      <c r="C177" s="324"/>
      <c r="D177" s="8" t="s">
        <v>134</v>
      </c>
      <c r="E177" s="93"/>
      <c r="H177" s="334"/>
      <c r="P177" s="24"/>
    </row>
    <row r="178" spans="2:16" ht="30" customHeight="1">
      <c r="B178" s="194" t="s">
        <v>662</v>
      </c>
      <c r="C178" s="324"/>
      <c r="D178" s="8" t="s">
        <v>135</v>
      </c>
      <c r="E178" s="93"/>
      <c r="H178" s="334"/>
      <c r="P178" s="24"/>
    </row>
    <row r="179" spans="2:16" ht="15.75">
      <c r="B179" s="194" t="s">
        <v>663</v>
      </c>
      <c r="C179" s="324"/>
      <c r="D179" s="8" t="s">
        <v>136</v>
      </c>
      <c r="E179" s="93"/>
      <c r="H179" s="334"/>
      <c r="P179" s="24"/>
    </row>
    <row r="180" spans="2:16" ht="15.75">
      <c r="B180" s="194" t="s">
        <v>664</v>
      </c>
      <c r="C180" s="324"/>
      <c r="D180" s="8" t="s">
        <v>137</v>
      </c>
      <c r="E180" s="93"/>
      <c r="H180" s="334"/>
      <c r="P180" s="24"/>
    </row>
    <row r="181" spans="2:16" ht="31.5">
      <c r="B181" s="194" t="s">
        <v>665</v>
      </c>
      <c r="C181" s="324"/>
      <c r="D181" s="8" t="s">
        <v>138</v>
      </c>
      <c r="E181" s="93"/>
      <c r="H181" s="334"/>
      <c r="P181" s="24"/>
    </row>
    <row r="182" spans="2:16" ht="15.75">
      <c r="B182" s="194" t="s">
        <v>666</v>
      </c>
      <c r="C182" s="324"/>
      <c r="D182" s="8" t="s">
        <v>139</v>
      </c>
      <c r="E182" s="93"/>
      <c r="H182" s="334"/>
      <c r="P182" s="24"/>
    </row>
    <row r="183" spans="2:16" ht="15.75">
      <c r="B183" s="194" t="s">
        <v>667</v>
      </c>
      <c r="C183" s="324"/>
      <c r="D183" s="8" t="s">
        <v>140</v>
      </c>
      <c r="E183" s="93"/>
      <c r="H183" s="334"/>
      <c r="P183" s="24"/>
    </row>
    <row r="184" spans="2:16" ht="15.75" customHeight="1">
      <c r="B184" s="194" t="s">
        <v>668</v>
      </c>
      <c r="C184" s="324"/>
      <c r="D184" s="8" t="s">
        <v>141</v>
      </c>
      <c r="E184" s="93"/>
      <c r="H184" s="334"/>
      <c r="P184" s="24"/>
    </row>
    <row r="185" spans="2:16" ht="15.75">
      <c r="B185" s="194" t="s">
        <v>669</v>
      </c>
      <c r="C185" s="324"/>
      <c r="D185" s="8" t="s">
        <v>142</v>
      </c>
      <c r="E185" s="93"/>
      <c r="H185" s="334"/>
      <c r="P185" s="24"/>
    </row>
    <row r="186" spans="2:16" ht="30" customHeight="1" thickBot="1">
      <c r="B186" s="201" t="s">
        <v>670</v>
      </c>
      <c r="C186" s="338"/>
      <c r="D186" s="13" t="s">
        <v>143</v>
      </c>
      <c r="E186" s="94"/>
      <c r="H186" s="335"/>
      <c r="P186" s="24"/>
    </row>
    <row r="187" spans="2:18" ht="15.75" customHeight="1">
      <c r="B187" s="200" t="s">
        <v>671</v>
      </c>
      <c r="C187" s="324" t="s">
        <v>144</v>
      </c>
      <c r="D187" s="16" t="s">
        <v>150</v>
      </c>
      <c r="E187" s="48"/>
      <c r="G187" s="72">
        <f>COUNTA(E187:E193)</f>
        <v>0</v>
      </c>
      <c r="H187" s="262" t="str">
        <f>IF(G187&gt;0," ","не заполнено, должно быть отмечено хоть одно значение")</f>
        <v>не заполнено, должно быть отмечено хоть одно значение</v>
      </c>
      <c r="P187" s="24"/>
      <c r="Q187" s="5" t="s">
        <v>207</v>
      </c>
      <c r="R187" s="5" t="s">
        <v>206</v>
      </c>
    </row>
    <row r="188" spans="2:16" ht="15.75">
      <c r="B188" s="194" t="s">
        <v>672</v>
      </c>
      <c r="C188" s="324"/>
      <c r="D188" s="151" t="s">
        <v>151</v>
      </c>
      <c r="E188" s="48"/>
      <c r="H188" s="263"/>
      <c r="P188" s="24"/>
    </row>
    <row r="189" spans="2:16" ht="15.75">
      <c r="B189" s="194" t="s">
        <v>673</v>
      </c>
      <c r="C189" s="324"/>
      <c r="D189" s="8" t="s">
        <v>147</v>
      </c>
      <c r="E189" s="48"/>
      <c r="H189" s="263"/>
      <c r="P189" s="24"/>
    </row>
    <row r="190" spans="2:16" ht="15.75">
      <c r="B190" s="194" t="s">
        <v>674</v>
      </c>
      <c r="C190" s="324"/>
      <c r="D190" s="8" t="s">
        <v>148</v>
      </c>
      <c r="E190" s="48"/>
      <c r="H190" s="263"/>
      <c r="P190" s="24"/>
    </row>
    <row r="191" spans="2:16" ht="31.5">
      <c r="B191" s="194" t="s">
        <v>675</v>
      </c>
      <c r="C191" s="324"/>
      <c r="D191" s="8" t="s">
        <v>149</v>
      </c>
      <c r="E191" s="48"/>
      <c r="H191" s="263"/>
      <c r="P191" s="24"/>
    </row>
    <row r="192" spans="2:16" ht="31.5">
      <c r="B192" s="194" t="s">
        <v>676</v>
      </c>
      <c r="C192" s="324"/>
      <c r="D192" s="8" t="s">
        <v>145</v>
      </c>
      <c r="E192" s="48"/>
      <c r="H192" s="263"/>
      <c r="P192" s="24"/>
    </row>
    <row r="193" spans="2:16" ht="32.25" thickBot="1">
      <c r="B193" s="194" t="s">
        <v>677</v>
      </c>
      <c r="C193" s="338"/>
      <c r="D193" s="8" t="s">
        <v>146</v>
      </c>
      <c r="E193" s="48"/>
      <c r="H193" s="264"/>
      <c r="P193" s="24"/>
    </row>
    <row r="194" spans="2:16" ht="15.75">
      <c r="B194" s="193" t="s">
        <v>678</v>
      </c>
      <c r="C194" s="345" t="s">
        <v>152</v>
      </c>
      <c r="D194" s="346"/>
      <c r="E194" s="124"/>
      <c r="G194" s="72">
        <f>COUNTA(E194)</f>
        <v>0</v>
      </c>
      <c r="H194" s="78" t="str">
        <f>IF(G194=1," ","не заполнено")</f>
        <v>не заполнено</v>
      </c>
      <c r="P194" s="24"/>
    </row>
    <row r="195" spans="2:16" ht="15.75" customHeight="1">
      <c r="B195" s="194" t="s">
        <v>679</v>
      </c>
      <c r="C195" s="331" t="s">
        <v>499</v>
      </c>
      <c r="D195" s="332"/>
      <c r="E195" s="29"/>
      <c r="G195" s="72"/>
      <c r="H195" s="78"/>
      <c r="P195" s="24"/>
    </row>
    <row r="196" spans="2:16" ht="16.5" thickBot="1">
      <c r="B196" s="195" t="s">
        <v>680</v>
      </c>
      <c r="C196" s="340" t="s">
        <v>153</v>
      </c>
      <c r="D196" s="341"/>
      <c r="E196" s="46"/>
      <c r="G196" s="72"/>
      <c r="H196" s="78"/>
      <c r="P196" s="24"/>
    </row>
    <row r="197" spans="2:20" ht="17.25" customHeight="1">
      <c r="B197" s="193" t="s">
        <v>681</v>
      </c>
      <c r="C197" s="102" t="s">
        <v>154</v>
      </c>
      <c r="D197" s="342"/>
      <c r="E197" s="343"/>
      <c r="G197" s="72">
        <f>COUNTA(D197)</f>
        <v>0</v>
      </c>
      <c r="H197" s="78" t="str">
        <f>IF(G197=1," ","не заполнено")</f>
        <v>не заполнено</v>
      </c>
      <c r="P197" s="24" t="s">
        <v>155</v>
      </c>
      <c r="Q197" t="s">
        <v>156</v>
      </c>
      <c r="R197" t="s">
        <v>157</v>
      </c>
      <c r="S197" t="s">
        <v>158</v>
      </c>
      <c r="T197" t="s">
        <v>159</v>
      </c>
    </row>
    <row r="198" spans="2:16" ht="15.75" customHeight="1">
      <c r="B198" s="194" t="s">
        <v>682</v>
      </c>
      <c r="C198" s="329" t="s">
        <v>160</v>
      </c>
      <c r="D198" s="8" t="s">
        <v>247</v>
      </c>
      <c r="E198" s="42"/>
      <c r="G198" s="72"/>
      <c r="P198" s="24"/>
    </row>
    <row r="199" spans="2:16" ht="15.75">
      <c r="B199" s="194" t="s">
        <v>683</v>
      </c>
      <c r="C199" s="329"/>
      <c r="D199" s="8" t="s">
        <v>248</v>
      </c>
      <c r="E199" s="42"/>
      <c r="P199" s="24"/>
    </row>
    <row r="200" spans="2:16" ht="15.75">
      <c r="B200" s="194" t="s">
        <v>684</v>
      </c>
      <c r="C200" s="329"/>
      <c r="D200" s="8" t="s">
        <v>249</v>
      </c>
      <c r="E200" s="42"/>
      <c r="P200" s="24"/>
    </row>
    <row r="201" spans="2:16" ht="32.25" thickBot="1">
      <c r="B201" s="201" t="s">
        <v>685</v>
      </c>
      <c r="C201" s="344"/>
      <c r="D201" s="152" t="s">
        <v>288</v>
      </c>
      <c r="E201" s="43"/>
      <c r="P201" s="24"/>
    </row>
    <row r="202" spans="2:16" ht="13.5" customHeight="1">
      <c r="B202" s="193" t="s">
        <v>686</v>
      </c>
      <c r="C202" s="323" t="s">
        <v>161</v>
      </c>
      <c r="D202" s="5" t="s">
        <v>255</v>
      </c>
      <c r="E202" s="124"/>
      <c r="F202" s="2"/>
      <c r="H202" s="262" t="str">
        <f>IF(G203&gt;0," ","не заполнено, должно быть отмечено хоть одно значение")</f>
        <v>не заполнено, должно быть отмечено хоть одно значение</v>
      </c>
      <c r="I202" s="2"/>
      <c r="J202" s="2"/>
      <c r="K202" s="2"/>
      <c r="P202" s="24"/>
    </row>
    <row r="203" spans="2:16" ht="13.5" customHeight="1">
      <c r="B203" s="194" t="s">
        <v>687</v>
      </c>
      <c r="C203" s="324"/>
      <c r="D203" s="30" t="s">
        <v>250</v>
      </c>
      <c r="E203" s="48"/>
      <c r="F203" s="2"/>
      <c r="G203" s="72">
        <f>COUNTA(E202:E208)</f>
        <v>0</v>
      </c>
      <c r="H203" s="263"/>
      <c r="I203" s="2"/>
      <c r="J203" s="2"/>
      <c r="K203" s="2"/>
      <c r="P203" s="24"/>
    </row>
    <row r="204" spans="2:16" ht="13.5" customHeight="1">
      <c r="B204" s="194" t="s">
        <v>688</v>
      </c>
      <c r="C204" s="324"/>
      <c r="D204" s="30" t="s">
        <v>251</v>
      </c>
      <c r="E204" s="48"/>
      <c r="F204" s="2"/>
      <c r="G204" s="2"/>
      <c r="H204" s="263"/>
      <c r="I204" s="2"/>
      <c r="J204" s="2"/>
      <c r="K204" s="2"/>
      <c r="P204" s="24"/>
    </row>
    <row r="205" spans="2:16" ht="13.5" customHeight="1">
      <c r="B205" s="194" t="s">
        <v>689</v>
      </c>
      <c r="C205" s="324"/>
      <c r="D205" s="30" t="s">
        <v>252</v>
      </c>
      <c r="E205" s="48"/>
      <c r="H205" s="263"/>
      <c r="P205" s="24"/>
    </row>
    <row r="206" spans="2:16" ht="13.5" customHeight="1">
      <c r="B206" s="194" t="s">
        <v>690</v>
      </c>
      <c r="C206" s="324"/>
      <c r="D206" s="30" t="s">
        <v>253</v>
      </c>
      <c r="E206" s="48"/>
      <c r="H206" s="263"/>
      <c r="P206" s="24"/>
    </row>
    <row r="207" spans="2:16" ht="13.5" customHeight="1">
      <c r="B207" s="194" t="s">
        <v>691</v>
      </c>
      <c r="C207" s="324"/>
      <c r="D207" s="30" t="s">
        <v>254</v>
      </c>
      <c r="E207" s="48"/>
      <c r="H207" s="263"/>
      <c r="P207" s="24"/>
    </row>
    <row r="208" spans="2:16" ht="13.5" customHeight="1" thickBot="1">
      <c r="B208" s="195" t="s">
        <v>692</v>
      </c>
      <c r="C208" s="324"/>
      <c r="D208" s="173" t="s">
        <v>256</v>
      </c>
      <c r="E208" s="174"/>
      <c r="G208">
        <f>G133+G134+G135+G136+G137+G138+G139+G140+G141+G142+G143+G144+G145+G146+G149+G150+G151+G152+G153+G154+G155+G156+G164+G165+G175+G176+G187+G194+G195+G196+G197+G198+G203+G147+G148</f>
        <v>0</v>
      </c>
      <c r="H208" s="264"/>
      <c r="P208" s="24"/>
    </row>
    <row r="209" spans="2:16" ht="31.5" customHeight="1">
      <c r="B209" s="193" t="s">
        <v>693</v>
      </c>
      <c r="C209" s="328" t="s">
        <v>162</v>
      </c>
      <c r="D209" s="328"/>
      <c r="E209" s="160"/>
      <c r="G209" s="72">
        <f>COUNTA(E209)</f>
        <v>0</v>
      </c>
      <c r="H209" s="78" t="str">
        <f>IF(G209=1," ","не заполнено")</f>
        <v>не заполнено</v>
      </c>
      <c r="P209" s="24"/>
    </row>
    <row r="210" spans="2:16" ht="15.75" customHeight="1">
      <c r="B210" s="194" t="s">
        <v>694</v>
      </c>
      <c r="C210" s="329" t="s">
        <v>163</v>
      </c>
      <c r="D210" s="8" t="s">
        <v>164</v>
      </c>
      <c r="E210" s="95"/>
      <c r="G210" s="72">
        <f>COUNTA(E210)</f>
        <v>0</v>
      </c>
      <c r="H210" s="347" t="str">
        <f>IF(G210=1," ","не заполнено")</f>
        <v>не заполнено</v>
      </c>
      <c r="P210" s="24"/>
    </row>
    <row r="211" spans="2:16" ht="15.75">
      <c r="B211" s="194" t="s">
        <v>695</v>
      </c>
      <c r="C211" s="329"/>
      <c r="D211" s="8" t="s">
        <v>165</v>
      </c>
      <c r="E211" s="95"/>
      <c r="H211" s="348"/>
      <c r="P211" s="24"/>
    </row>
    <row r="212" spans="2:16" ht="47.25">
      <c r="B212" s="194" t="s">
        <v>696</v>
      </c>
      <c r="C212" s="329"/>
      <c r="D212" s="8" t="s">
        <v>318</v>
      </c>
      <c r="E212" s="95"/>
      <c r="H212" s="348"/>
      <c r="P212" s="24"/>
    </row>
    <row r="213" spans="2:16" ht="47.25">
      <c r="B213" s="194" t="s">
        <v>697</v>
      </c>
      <c r="C213" s="329"/>
      <c r="D213" s="8" t="s">
        <v>319</v>
      </c>
      <c r="E213" s="95"/>
      <c r="H213" s="348"/>
      <c r="P213" s="24"/>
    </row>
    <row r="214" spans="2:16" ht="47.25">
      <c r="B214" s="194" t="s">
        <v>698</v>
      </c>
      <c r="C214" s="329"/>
      <c r="D214" s="8" t="s">
        <v>166</v>
      </c>
      <c r="E214" s="95"/>
      <c r="H214" s="348"/>
      <c r="P214" s="24"/>
    </row>
    <row r="215" spans="2:16" ht="16.5" customHeight="1">
      <c r="B215" s="194" t="s">
        <v>699</v>
      </c>
      <c r="C215" s="329"/>
      <c r="D215" s="8" t="s">
        <v>167</v>
      </c>
      <c r="E215" s="95"/>
      <c r="H215" s="349"/>
      <c r="P215" s="24"/>
    </row>
    <row r="216" spans="2:17" ht="21" customHeight="1" thickBot="1">
      <c r="B216" s="201" t="s">
        <v>700</v>
      </c>
      <c r="C216" s="344" t="s">
        <v>490</v>
      </c>
      <c r="D216" s="344"/>
      <c r="E216" s="52"/>
      <c r="G216" s="72">
        <f>COUNTA(E216)</f>
        <v>0</v>
      </c>
      <c r="H216" s="78" t="str">
        <f>IF(G216=1," ","не заполнено")</f>
        <v>не заполнено</v>
      </c>
      <c r="P216" s="24" t="s">
        <v>320</v>
      </c>
      <c r="Q216" t="s">
        <v>206</v>
      </c>
    </row>
    <row r="217" spans="2:19" ht="21" customHeight="1">
      <c r="B217" s="200" t="s">
        <v>701</v>
      </c>
      <c r="C217" s="350" t="s">
        <v>168</v>
      </c>
      <c r="D217" s="351"/>
      <c r="E217" s="175"/>
      <c r="G217" s="72">
        <f>COUNTA(E217)</f>
        <v>0</v>
      </c>
      <c r="H217" s="78" t="str">
        <f>IF(G217=1," ","не заполнено")</f>
        <v>не заполнено</v>
      </c>
      <c r="P217" s="24" t="s">
        <v>169</v>
      </c>
      <c r="Q217" t="s">
        <v>170</v>
      </c>
      <c r="R217" t="s">
        <v>171</v>
      </c>
      <c r="S217" t="s">
        <v>172</v>
      </c>
    </row>
    <row r="218" spans="2:18" ht="21" customHeight="1" thickBot="1">
      <c r="B218" s="195" t="s">
        <v>702</v>
      </c>
      <c r="C218" s="352" t="s">
        <v>283</v>
      </c>
      <c r="D218" s="353"/>
      <c r="E218" s="176"/>
      <c r="G218" s="72">
        <f>COUNTA(E218)</f>
        <v>0</v>
      </c>
      <c r="H218" s="78" t="str">
        <f>IF(G218=1," ","не заполнено")</f>
        <v>не заполнено</v>
      </c>
      <c r="P218" s="24" t="s">
        <v>207</v>
      </c>
      <c r="Q218" t="s">
        <v>206</v>
      </c>
      <c r="R218" t="s">
        <v>284</v>
      </c>
    </row>
    <row r="219" spans="2:16" ht="31.5" customHeight="1" thickBot="1">
      <c r="B219" s="204" t="s">
        <v>703</v>
      </c>
      <c r="C219" s="321" t="s">
        <v>500</v>
      </c>
      <c r="D219" s="322"/>
      <c r="E219" s="142"/>
      <c r="G219" s="72">
        <f>COUNTA(E219)</f>
        <v>0</v>
      </c>
      <c r="H219" s="78" t="str">
        <f>IF(G219=1," ","не заполнено")</f>
        <v>не заполнено</v>
      </c>
      <c r="P219" s="24"/>
    </row>
    <row r="220" spans="2:16" ht="15.75">
      <c r="B220" s="193" t="s">
        <v>704</v>
      </c>
      <c r="C220" s="354" t="s">
        <v>173</v>
      </c>
      <c r="D220" s="58" t="s">
        <v>322</v>
      </c>
      <c r="E220" s="92"/>
      <c r="G220" s="72">
        <f>COUNTA(E220:E231)</f>
        <v>0</v>
      </c>
      <c r="H220" s="262" t="str">
        <f>IF(G220&gt;0," ","не заполнено, должно быть отмечено хоть одно значение")</f>
        <v>не заполнено, должно быть отмечено хоть одно значение</v>
      </c>
      <c r="P220" s="24"/>
    </row>
    <row r="221" spans="2:16" ht="31.5">
      <c r="B221" s="194" t="s">
        <v>705</v>
      </c>
      <c r="C221" s="355"/>
      <c r="D221" s="59" t="s">
        <v>323</v>
      </c>
      <c r="E221" s="93"/>
      <c r="H221" s="263"/>
      <c r="P221" s="24"/>
    </row>
    <row r="222" spans="2:16" ht="31.5">
      <c r="B222" s="194" t="s">
        <v>706</v>
      </c>
      <c r="C222" s="355"/>
      <c r="D222" s="59" t="s">
        <v>324</v>
      </c>
      <c r="E222" s="93"/>
      <c r="H222" s="263"/>
      <c r="P222" s="24"/>
    </row>
    <row r="223" spans="2:16" ht="15.75">
      <c r="B223" s="194" t="s">
        <v>707</v>
      </c>
      <c r="C223" s="355"/>
      <c r="D223" s="59" t="s">
        <v>331</v>
      </c>
      <c r="E223" s="93"/>
      <c r="H223" s="263"/>
      <c r="P223" s="24"/>
    </row>
    <row r="224" spans="2:16" ht="31.5">
      <c r="B224" s="194" t="s">
        <v>708</v>
      </c>
      <c r="C224" s="355"/>
      <c r="D224" s="59" t="s">
        <v>325</v>
      </c>
      <c r="E224" s="93"/>
      <c r="H224" s="263"/>
      <c r="P224" s="24"/>
    </row>
    <row r="225" spans="2:16" ht="15.75">
      <c r="B225" s="194" t="s">
        <v>709</v>
      </c>
      <c r="C225" s="355"/>
      <c r="D225" s="59" t="s">
        <v>326</v>
      </c>
      <c r="E225" s="93"/>
      <c r="H225" s="263"/>
      <c r="P225" s="24"/>
    </row>
    <row r="226" spans="2:16" ht="31.5">
      <c r="B226" s="194" t="s">
        <v>710</v>
      </c>
      <c r="C226" s="355"/>
      <c r="D226" s="59" t="s">
        <v>327</v>
      </c>
      <c r="E226" s="93"/>
      <c r="H226" s="263"/>
      <c r="P226" s="24"/>
    </row>
    <row r="227" spans="2:16" ht="31.5">
      <c r="B227" s="194" t="s">
        <v>711</v>
      </c>
      <c r="C227" s="355"/>
      <c r="D227" s="59" t="s">
        <v>328</v>
      </c>
      <c r="E227" s="93"/>
      <c r="H227" s="263"/>
      <c r="P227" s="24"/>
    </row>
    <row r="228" spans="2:16" ht="31.5">
      <c r="B228" s="194" t="s">
        <v>712</v>
      </c>
      <c r="C228" s="355"/>
      <c r="D228" s="59" t="s">
        <v>330</v>
      </c>
      <c r="E228" s="93"/>
      <c r="H228" s="263"/>
      <c r="P228" s="24"/>
    </row>
    <row r="229" spans="2:16" ht="15.75">
      <c r="B229" s="194" t="s">
        <v>713</v>
      </c>
      <c r="C229" s="355"/>
      <c r="D229" s="59" t="s">
        <v>332</v>
      </c>
      <c r="E229" s="93"/>
      <c r="H229" s="263"/>
      <c r="P229" s="24"/>
    </row>
    <row r="230" spans="2:16" ht="15.75">
      <c r="B230" s="194" t="s">
        <v>714</v>
      </c>
      <c r="C230" s="355"/>
      <c r="D230" s="59" t="s">
        <v>329</v>
      </c>
      <c r="E230" s="93"/>
      <c r="H230" s="263"/>
      <c r="P230" s="24"/>
    </row>
    <row r="231" spans="2:16" ht="15.75" customHeight="1">
      <c r="B231" s="194" t="s">
        <v>715</v>
      </c>
      <c r="C231" s="329" t="s">
        <v>174</v>
      </c>
      <c r="D231" s="329"/>
      <c r="E231" s="93"/>
      <c r="H231" s="264"/>
      <c r="P231" s="24"/>
    </row>
    <row r="232" spans="2:16" ht="31.5" customHeight="1">
      <c r="B232" s="194" t="s">
        <v>716</v>
      </c>
      <c r="C232" s="329" t="s">
        <v>501</v>
      </c>
      <c r="D232" s="329"/>
      <c r="E232" s="29"/>
      <c r="G232" s="72">
        <f>COUNTA(E232)</f>
        <v>0</v>
      </c>
      <c r="H232" s="78" t="str">
        <f aca="true" t="shared" si="13" ref="H232:H253">IF(G232=1," ","не заполнено")</f>
        <v>не заполнено</v>
      </c>
      <c r="P232" s="24"/>
    </row>
    <row r="233" spans="2:21" ht="21" customHeight="1" thickBot="1">
      <c r="B233" s="201" t="s">
        <v>717</v>
      </c>
      <c r="C233" s="356" t="s">
        <v>175</v>
      </c>
      <c r="D233" s="357"/>
      <c r="E233" s="177"/>
      <c r="G233" s="72">
        <f>COUNTA(E233)</f>
        <v>0</v>
      </c>
      <c r="H233" s="78" t="str">
        <f t="shared" si="13"/>
        <v>не заполнено</v>
      </c>
      <c r="P233" s="24">
        <v>1</v>
      </c>
      <c r="Q233">
        <v>2</v>
      </c>
      <c r="R233">
        <v>3</v>
      </c>
      <c r="S233">
        <v>4</v>
      </c>
      <c r="T233">
        <v>5</v>
      </c>
      <c r="U233" t="s">
        <v>285</v>
      </c>
    </row>
    <row r="234" spans="2:22" ht="15.75">
      <c r="B234" s="193" t="s">
        <v>718</v>
      </c>
      <c r="C234" s="358" t="s">
        <v>176</v>
      </c>
      <c r="D234" s="136" t="s">
        <v>304</v>
      </c>
      <c r="E234" s="124"/>
      <c r="G234" s="72">
        <f>COUNTA(E234)</f>
        <v>0</v>
      </c>
      <c r="H234" s="78" t="str">
        <f t="shared" si="13"/>
        <v>не заполнено</v>
      </c>
      <c r="M234" s="134"/>
      <c r="N234" s="134"/>
      <c r="P234" s="24" t="s">
        <v>304</v>
      </c>
      <c r="Q234" t="s">
        <v>305</v>
      </c>
      <c r="R234" t="s">
        <v>306</v>
      </c>
      <c r="S234" t="s">
        <v>307</v>
      </c>
      <c r="T234" t="s">
        <v>308</v>
      </c>
      <c r="U234" t="s">
        <v>309</v>
      </c>
      <c r="V234" t="s">
        <v>336</v>
      </c>
    </row>
    <row r="235" spans="2:16" ht="15.75">
      <c r="B235" s="200" t="s">
        <v>719</v>
      </c>
      <c r="C235" s="359"/>
      <c r="D235" s="135" t="s">
        <v>305</v>
      </c>
      <c r="E235" s="42"/>
      <c r="G235" s="72">
        <f aca="true" t="shared" si="14" ref="G235:G241">COUNTA(E235)</f>
        <v>0</v>
      </c>
      <c r="H235" s="78" t="str">
        <f t="shared" si="13"/>
        <v>не заполнено</v>
      </c>
      <c r="I235" s="134"/>
      <c r="M235" s="134"/>
      <c r="N235" s="134"/>
      <c r="P235" s="24"/>
    </row>
    <row r="236" spans="2:16" ht="15.75">
      <c r="B236" s="200" t="s">
        <v>720</v>
      </c>
      <c r="C236" s="359"/>
      <c r="D236" s="135" t="s">
        <v>306</v>
      </c>
      <c r="E236" s="42"/>
      <c r="G236" s="72">
        <f t="shared" si="14"/>
        <v>0</v>
      </c>
      <c r="H236" s="78" t="str">
        <f t="shared" si="13"/>
        <v>не заполнено</v>
      </c>
      <c r="I236" s="134"/>
      <c r="M236" s="134"/>
      <c r="N236" s="134"/>
      <c r="P236" s="24"/>
    </row>
    <row r="237" spans="2:16" ht="15.75">
      <c r="B237" s="200" t="s">
        <v>721</v>
      </c>
      <c r="C237" s="359"/>
      <c r="D237" s="135" t="s">
        <v>307</v>
      </c>
      <c r="E237" s="42"/>
      <c r="G237" s="72">
        <f t="shared" si="14"/>
        <v>0</v>
      </c>
      <c r="H237" s="78" t="str">
        <f t="shared" si="13"/>
        <v>не заполнено</v>
      </c>
      <c r="I237" s="134"/>
      <c r="M237" s="134"/>
      <c r="N237" s="134"/>
      <c r="P237" s="24"/>
    </row>
    <row r="238" spans="2:16" ht="15.75">
      <c r="B238" s="200" t="s">
        <v>722</v>
      </c>
      <c r="C238" s="359"/>
      <c r="D238" s="135" t="s">
        <v>308</v>
      </c>
      <c r="E238" s="42"/>
      <c r="G238" s="72">
        <f t="shared" si="14"/>
        <v>0</v>
      </c>
      <c r="H238" s="78" t="str">
        <f t="shared" si="13"/>
        <v>не заполнено</v>
      </c>
      <c r="I238" s="134"/>
      <c r="M238" s="134"/>
      <c r="N238" s="134"/>
      <c r="P238" s="24"/>
    </row>
    <row r="239" spans="2:16" ht="15.75">
      <c r="B239" s="200" t="s">
        <v>723</v>
      </c>
      <c r="C239" s="359"/>
      <c r="D239" s="135" t="s">
        <v>309</v>
      </c>
      <c r="E239" s="42"/>
      <c r="G239" s="72">
        <f t="shared" si="14"/>
        <v>0</v>
      </c>
      <c r="H239" s="78" t="str">
        <f t="shared" si="13"/>
        <v>не заполнено</v>
      </c>
      <c r="I239" s="134"/>
      <c r="M239" s="134"/>
      <c r="N239" s="134"/>
      <c r="P239" s="24"/>
    </row>
    <row r="240" spans="2:16" ht="15.75">
      <c r="B240" s="200" t="s">
        <v>724</v>
      </c>
      <c r="C240" s="359"/>
      <c r="D240" s="135" t="s">
        <v>336</v>
      </c>
      <c r="E240" s="42"/>
      <c r="G240" s="72">
        <f t="shared" si="14"/>
        <v>0</v>
      </c>
      <c r="H240" s="78" t="str">
        <f t="shared" si="13"/>
        <v>не заполнено</v>
      </c>
      <c r="I240" s="134"/>
      <c r="M240" s="134"/>
      <c r="N240" s="134"/>
      <c r="P240" s="24"/>
    </row>
    <row r="241" spans="2:16" ht="15.75">
      <c r="B241" s="200" t="s">
        <v>725</v>
      </c>
      <c r="C241" s="360"/>
      <c r="D241" s="135" t="s">
        <v>376</v>
      </c>
      <c r="E241" s="42"/>
      <c r="G241" s="72">
        <f t="shared" si="14"/>
        <v>0</v>
      </c>
      <c r="H241" s="78" t="str">
        <f t="shared" si="13"/>
        <v>не заполнено</v>
      </c>
      <c r="I241" s="134"/>
      <c r="M241"/>
      <c r="P241" s="24"/>
    </row>
    <row r="242" spans="2:20" ht="50.25" customHeight="1">
      <c r="B242" s="200" t="s">
        <v>726</v>
      </c>
      <c r="C242" s="139" t="s">
        <v>781</v>
      </c>
      <c r="D242" s="361"/>
      <c r="E242" s="362"/>
      <c r="G242" s="72">
        <f>COUNTA(D242)</f>
        <v>0</v>
      </c>
      <c r="H242" s="78" t="str">
        <f t="shared" si="13"/>
        <v>не заполнено</v>
      </c>
      <c r="M242"/>
      <c r="P242" s="24" t="s">
        <v>310</v>
      </c>
      <c r="Q242" t="s">
        <v>311</v>
      </c>
      <c r="R242" t="s">
        <v>313</v>
      </c>
      <c r="S242" t="s">
        <v>312</v>
      </c>
      <c r="T242" t="s">
        <v>314</v>
      </c>
    </row>
    <row r="243" spans="2:17" ht="32.25" customHeight="1">
      <c r="B243" s="200" t="s">
        <v>727</v>
      </c>
      <c r="C243" s="363" t="s">
        <v>361</v>
      </c>
      <c r="D243" s="364"/>
      <c r="E243" s="42"/>
      <c r="G243" s="72">
        <f aca="true" t="shared" si="15" ref="G243:G248">COUNTA(E243)</f>
        <v>0</v>
      </c>
      <c r="H243" s="78" t="str">
        <f t="shared" si="13"/>
        <v>не заполнено</v>
      </c>
      <c r="P243" s="24" t="s">
        <v>207</v>
      </c>
      <c r="Q243" t="s">
        <v>206</v>
      </c>
    </row>
    <row r="244" spans="2:16" ht="32.25" customHeight="1">
      <c r="B244" s="200" t="s">
        <v>728</v>
      </c>
      <c r="C244" s="331" t="s">
        <v>177</v>
      </c>
      <c r="D244" s="332"/>
      <c r="E244" s="42"/>
      <c r="G244" s="72">
        <f t="shared" si="15"/>
        <v>0</v>
      </c>
      <c r="H244" s="78" t="str">
        <f t="shared" si="13"/>
        <v>не заполнено</v>
      </c>
      <c r="P244" s="24"/>
    </row>
    <row r="245" spans="2:16" ht="35.25" customHeight="1">
      <c r="B245" s="200" t="s">
        <v>729</v>
      </c>
      <c r="C245" s="331" t="s">
        <v>179</v>
      </c>
      <c r="D245" s="332"/>
      <c r="E245" s="57"/>
      <c r="G245" s="72">
        <f t="shared" si="15"/>
        <v>0</v>
      </c>
      <c r="H245" s="78" t="str">
        <f t="shared" si="13"/>
        <v>не заполнено</v>
      </c>
      <c r="P245" s="24"/>
    </row>
    <row r="246" spans="2:16" ht="21" customHeight="1" thickBot="1">
      <c r="B246" s="192" t="s">
        <v>730</v>
      </c>
      <c r="C246" s="352" t="s">
        <v>178</v>
      </c>
      <c r="D246" s="353"/>
      <c r="E246" s="178"/>
      <c r="G246" s="72">
        <f t="shared" si="15"/>
        <v>0</v>
      </c>
      <c r="H246" s="78" t="str">
        <f t="shared" si="13"/>
        <v>не заполнено</v>
      </c>
      <c r="P246" s="24"/>
    </row>
    <row r="247" spans="2:19" ht="21" customHeight="1" thickBot="1">
      <c r="B247" s="203" t="s">
        <v>731</v>
      </c>
      <c r="C247" s="179" t="s">
        <v>180</v>
      </c>
      <c r="D247" s="365"/>
      <c r="E247" s="366"/>
      <c r="G247" s="72">
        <f>COUNTA(D247)</f>
        <v>0</v>
      </c>
      <c r="H247" s="78" t="str">
        <f t="shared" si="13"/>
        <v>не заполнено</v>
      </c>
      <c r="P247" s="24" t="s">
        <v>181</v>
      </c>
      <c r="Q247" t="s">
        <v>182</v>
      </c>
      <c r="R247" t="s">
        <v>183</v>
      </c>
      <c r="S247" t="s">
        <v>184</v>
      </c>
    </row>
    <row r="248" spans="2:16" ht="32.25" customHeight="1" thickBot="1">
      <c r="B248" s="202" t="s">
        <v>733</v>
      </c>
      <c r="C248" s="367" t="s">
        <v>732</v>
      </c>
      <c r="D248" s="368"/>
      <c r="E248" s="113"/>
      <c r="G248" s="72">
        <f t="shared" si="15"/>
        <v>0</v>
      </c>
      <c r="H248" s="78" t="str">
        <f t="shared" si="13"/>
        <v>не заполнено</v>
      </c>
      <c r="P248" s="24"/>
    </row>
    <row r="249" spans="2:19" ht="47.25" customHeight="1" thickBot="1">
      <c r="B249" s="192" t="s">
        <v>734</v>
      </c>
      <c r="C249" s="121" t="s">
        <v>185</v>
      </c>
      <c r="D249" s="48"/>
      <c r="G249" s="72">
        <f>COUNTA(D249)</f>
        <v>0</v>
      </c>
      <c r="H249" s="78" t="str">
        <f t="shared" si="13"/>
        <v>не заполнено</v>
      </c>
      <c r="P249" s="24" t="s">
        <v>186</v>
      </c>
      <c r="Q249" t="s">
        <v>187</v>
      </c>
      <c r="R249" t="s">
        <v>188</v>
      </c>
      <c r="S249" t="s">
        <v>189</v>
      </c>
    </row>
    <row r="250" spans="2:18" ht="31.5" customHeight="1" thickBot="1">
      <c r="B250" s="204" t="s">
        <v>735</v>
      </c>
      <c r="C250" s="101" t="s">
        <v>190</v>
      </c>
      <c r="D250" s="124"/>
      <c r="G250" s="72">
        <f>COUNTA(D250)</f>
        <v>0</v>
      </c>
      <c r="H250" s="78" t="str">
        <f t="shared" si="13"/>
        <v>не заполнено</v>
      </c>
      <c r="P250" s="24" t="s">
        <v>191</v>
      </c>
      <c r="Q250" t="s">
        <v>192</v>
      </c>
      <c r="R250" t="s">
        <v>193</v>
      </c>
    </row>
    <row r="251" spans="2:19" ht="31.5" customHeight="1" thickBot="1">
      <c r="B251" s="204" t="s">
        <v>736</v>
      </c>
      <c r="C251" s="101" t="s">
        <v>194</v>
      </c>
      <c r="D251" s="45"/>
      <c r="G251" s="72">
        <f>COUNTA(D251)</f>
        <v>0</v>
      </c>
      <c r="H251" s="78" t="str">
        <f t="shared" si="13"/>
        <v>не заполнено</v>
      </c>
      <c r="P251" s="24" t="s">
        <v>191</v>
      </c>
      <c r="Q251" t="s">
        <v>192</v>
      </c>
      <c r="R251" t="s">
        <v>193</v>
      </c>
      <c r="S251" t="s">
        <v>286</v>
      </c>
    </row>
    <row r="252" spans="2:16" ht="16.5" thickBot="1">
      <c r="B252" s="203" t="s">
        <v>737</v>
      </c>
      <c r="C252" s="32" t="s">
        <v>195</v>
      </c>
      <c r="D252" s="44"/>
      <c r="G252" s="72">
        <f>COUNTA(D252)</f>
        <v>0</v>
      </c>
      <c r="H252" s="78" t="str">
        <f t="shared" si="13"/>
        <v>не заполнено</v>
      </c>
      <c r="P252" s="24"/>
    </row>
    <row r="253" spans="2:20" ht="30.75" customHeight="1" thickBot="1">
      <c r="B253" s="204" t="s">
        <v>738</v>
      </c>
      <c r="C253" s="101" t="s">
        <v>196</v>
      </c>
      <c r="D253" s="124"/>
      <c r="G253" s="72">
        <f>COUNTA(D253)</f>
        <v>0</v>
      </c>
      <c r="H253" s="78" t="str">
        <f t="shared" si="13"/>
        <v>не заполнено</v>
      </c>
      <c r="P253" s="24" t="s">
        <v>197</v>
      </c>
      <c r="Q253" t="s">
        <v>205</v>
      </c>
      <c r="R253" t="s">
        <v>187</v>
      </c>
      <c r="S253" t="s">
        <v>188</v>
      </c>
      <c r="T253" t="s">
        <v>189</v>
      </c>
    </row>
    <row r="254" spans="2:16" ht="16.5" thickBot="1">
      <c r="B254" s="369" t="s">
        <v>739</v>
      </c>
      <c r="C254" s="370"/>
      <c r="D254" s="371"/>
      <c r="E254" s="83"/>
      <c r="F254" s="180">
        <f>G209+G210+G216+G217+G218+G219+G220+G232+G233+G234+G242+G243+G244+G245+G246+G247+G248+G249+G250+G251+G252+G253+G235+G236+G237+G238+G239+G240+G241</f>
        <v>0</v>
      </c>
      <c r="G254" s="84"/>
      <c r="H254" s="85"/>
      <c r="I254" s="84"/>
      <c r="J254" s="84"/>
      <c r="K254" s="84"/>
      <c r="P254" s="24"/>
    </row>
    <row r="255" spans="2:16" ht="21.75" customHeight="1" thickBot="1">
      <c r="B255" s="205" t="s">
        <v>740</v>
      </c>
      <c r="C255" s="319" t="s">
        <v>785</v>
      </c>
      <c r="D255" s="372"/>
      <c r="E255" s="54"/>
      <c r="G255" s="72">
        <f>COUNTA(E255)</f>
        <v>0</v>
      </c>
      <c r="H255" s="78" t="str">
        <f aca="true" t="shared" si="16" ref="H255:H266">IF(G255=1," ","не заполнено")</f>
        <v>не заполнено</v>
      </c>
      <c r="P255" s="24"/>
    </row>
    <row r="256" spans="2:16" ht="21.75" customHeight="1" thickBot="1">
      <c r="B256" s="206" t="s">
        <v>741</v>
      </c>
      <c r="C256" s="367" t="s">
        <v>786</v>
      </c>
      <c r="D256" s="373"/>
      <c r="E256" s="219"/>
      <c r="G256" s="72">
        <f>COUNTA(E256)</f>
        <v>0</v>
      </c>
      <c r="H256" s="78" t="str">
        <f t="shared" si="16"/>
        <v>не заполнено</v>
      </c>
      <c r="P256" s="24"/>
    </row>
    <row r="257" spans="2:16" ht="28.5" customHeight="1" thickBot="1">
      <c r="B257" s="192" t="s">
        <v>742</v>
      </c>
      <c r="C257" s="258" t="s">
        <v>208</v>
      </c>
      <c r="D257" s="259"/>
      <c r="E257" s="122"/>
      <c r="G257" s="72">
        <f>COUNTA(E257)</f>
        <v>0</v>
      </c>
      <c r="H257" s="78" t="str">
        <f t="shared" si="16"/>
        <v>не заполнено</v>
      </c>
      <c r="P257" s="24"/>
    </row>
    <row r="258" spans="2:18" ht="30" customHeight="1">
      <c r="B258" s="193" t="s">
        <v>743</v>
      </c>
      <c r="C258" s="66" t="s">
        <v>209</v>
      </c>
      <c r="D258" s="229"/>
      <c r="E258" s="231"/>
      <c r="G258" s="72">
        <f>COUNTA(D258)</f>
        <v>0</v>
      </c>
      <c r="H258" s="78" t="str">
        <f t="shared" si="16"/>
        <v>не заполнено</v>
      </c>
      <c r="P258" s="24" t="s">
        <v>210</v>
      </c>
      <c r="Q258" t="s">
        <v>211</v>
      </c>
      <c r="R258" t="s">
        <v>212</v>
      </c>
    </row>
    <row r="259" spans="2:16" ht="31.5" customHeight="1">
      <c r="B259" s="194" t="s">
        <v>744</v>
      </c>
      <c r="C259" s="377" t="s">
        <v>213</v>
      </c>
      <c r="D259" s="123" t="s">
        <v>387</v>
      </c>
      <c r="E259" s="42"/>
      <c r="G259" s="72">
        <f aca="true" t="shared" si="17" ref="G259:G266">COUNTA(E259)</f>
        <v>0</v>
      </c>
      <c r="H259" s="78" t="str">
        <f t="shared" si="16"/>
        <v>не заполнено</v>
      </c>
      <c r="P259" s="24"/>
    </row>
    <row r="260" spans="2:16" ht="60">
      <c r="B260" s="194" t="s">
        <v>745</v>
      </c>
      <c r="C260" s="378"/>
      <c r="D260" s="123" t="s">
        <v>388</v>
      </c>
      <c r="E260" s="42"/>
      <c r="G260" s="72">
        <f>COUNTA(E260)</f>
        <v>0</v>
      </c>
      <c r="H260" s="78" t="str">
        <f t="shared" si="16"/>
        <v>не заполнено</v>
      </c>
      <c r="M260" s="77"/>
      <c r="P260" s="24"/>
    </row>
    <row r="261" spans="2:16" ht="16.5" thickBot="1">
      <c r="B261" s="194" t="s">
        <v>746</v>
      </c>
      <c r="C261" s="378"/>
      <c r="D261" s="137" t="s">
        <v>389</v>
      </c>
      <c r="E261" s="42"/>
      <c r="G261" s="72">
        <f>COUNTA(E261)</f>
        <v>0</v>
      </c>
      <c r="H261" s="78" t="str">
        <f t="shared" si="16"/>
        <v>не заполнено</v>
      </c>
      <c r="P261" s="24"/>
    </row>
    <row r="262" spans="2:19" ht="30">
      <c r="B262" s="194" t="s">
        <v>747</v>
      </c>
      <c r="C262" s="378"/>
      <c r="D262" s="123" t="s">
        <v>215</v>
      </c>
      <c r="E262" s="42"/>
      <c r="G262" s="72">
        <f t="shared" si="17"/>
        <v>0</v>
      </c>
      <c r="H262" s="78" t="str">
        <f t="shared" si="16"/>
        <v>не заполнено</v>
      </c>
      <c r="P262" s="24"/>
      <c r="R262" s="302"/>
      <c r="S262" s="380"/>
    </row>
    <row r="263" spans="2:19" ht="30.75" thickBot="1">
      <c r="B263" s="194" t="s">
        <v>748</v>
      </c>
      <c r="C263" s="378"/>
      <c r="D263" s="123" t="s">
        <v>216</v>
      </c>
      <c r="E263" s="42"/>
      <c r="G263" s="72">
        <f t="shared" si="17"/>
        <v>0</v>
      </c>
      <c r="H263" s="78" t="str">
        <f t="shared" si="16"/>
        <v>не заполнено</v>
      </c>
      <c r="P263" s="24"/>
      <c r="R263" s="310"/>
      <c r="S263" s="311"/>
    </row>
    <row r="264" spans="2:16" ht="15.75">
      <c r="B264" s="194" t="s">
        <v>749</v>
      </c>
      <c r="C264" s="378"/>
      <c r="D264" s="123" t="s">
        <v>214</v>
      </c>
      <c r="E264" s="42"/>
      <c r="G264" s="72">
        <f t="shared" si="17"/>
        <v>0</v>
      </c>
      <c r="H264" s="78" t="str">
        <f t="shared" si="16"/>
        <v>не заполнено</v>
      </c>
      <c r="P264" s="24"/>
    </row>
    <row r="265" spans="2:16" ht="30">
      <c r="B265" s="194" t="s">
        <v>750</v>
      </c>
      <c r="C265" s="378"/>
      <c r="D265" s="123" t="s">
        <v>334</v>
      </c>
      <c r="E265" s="42"/>
      <c r="G265" s="72">
        <f t="shared" si="17"/>
        <v>0</v>
      </c>
      <c r="H265" s="78" t="str">
        <f t="shared" si="16"/>
        <v>не заполнено</v>
      </c>
      <c r="P265" s="24"/>
    </row>
    <row r="266" spans="2:16" ht="21" customHeight="1" thickBot="1">
      <c r="B266" s="194" t="s">
        <v>751</v>
      </c>
      <c r="C266" s="379"/>
      <c r="D266" s="125" t="s">
        <v>333</v>
      </c>
      <c r="E266" s="43"/>
      <c r="G266" s="72">
        <f t="shared" si="17"/>
        <v>0</v>
      </c>
      <c r="H266" s="78" t="str">
        <f t="shared" si="16"/>
        <v>не заполнено</v>
      </c>
      <c r="L266" s="2"/>
      <c r="P266" s="24"/>
    </row>
    <row r="267" spans="2:16" ht="15.75" customHeight="1">
      <c r="B267" s="381" t="s">
        <v>752</v>
      </c>
      <c r="C267" s="383" t="s">
        <v>217</v>
      </c>
      <c r="D267" s="383"/>
      <c r="E267" s="384"/>
      <c r="F267" s="385" t="s">
        <v>502</v>
      </c>
      <c r="G267" s="386"/>
      <c r="H267" s="386"/>
      <c r="I267" s="386"/>
      <c r="J267" s="386"/>
      <c r="K267" s="387"/>
      <c r="P267" s="24"/>
    </row>
    <row r="268" spans="2:18" ht="15.75" customHeight="1" thickBot="1">
      <c r="B268" s="382"/>
      <c r="C268" s="377"/>
      <c r="D268" s="377"/>
      <c r="E268" s="384"/>
      <c r="F268" s="388"/>
      <c r="G268" s="389"/>
      <c r="H268" s="389"/>
      <c r="I268" s="389"/>
      <c r="J268" s="389"/>
      <c r="K268" s="390"/>
      <c r="L268" s="72">
        <f>COUNTA(E267)</f>
        <v>0</v>
      </c>
      <c r="M268" s="78" t="str">
        <f>IF(L268=1," ","не заполнено")</f>
        <v>не заполнено</v>
      </c>
      <c r="P268" s="24"/>
      <c r="Q268" s="5" t="s">
        <v>207</v>
      </c>
      <c r="R268" s="5" t="s">
        <v>206</v>
      </c>
    </row>
    <row r="269" spans="2:16" ht="15.75" customHeight="1">
      <c r="B269" s="292" t="s">
        <v>753</v>
      </c>
      <c r="C269" s="395" t="s">
        <v>218</v>
      </c>
      <c r="D269" s="395"/>
      <c r="E269" s="229"/>
      <c r="F269" s="385" t="s">
        <v>502</v>
      </c>
      <c r="G269" s="386"/>
      <c r="H269" s="386"/>
      <c r="I269" s="386"/>
      <c r="J269" s="386"/>
      <c r="K269" s="387"/>
      <c r="L269" s="81"/>
      <c r="P269" s="24"/>
    </row>
    <row r="270" spans="2:16" ht="15.75" customHeight="1">
      <c r="B270" s="293"/>
      <c r="C270" s="239"/>
      <c r="D270" s="239"/>
      <c r="E270" s="396"/>
      <c r="F270" s="35" t="s">
        <v>219</v>
      </c>
      <c r="G270" s="397" t="s">
        <v>220</v>
      </c>
      <c r="H270" s="398"/>
      <c r="I270" s="398"/>
      <c r="J270" s="398"/>
      <c r="K270" s="399"/>
      <c r="L270" s="82"/>
      <c r="P270" s="24"/>
    </row>
    <row r="271" spans="2:16" ht="15.75" thickBot="1">
      <c r="B271" s="293"/>
      <c r="C271" s="239"/>
      <c r="D271" s="239"/>
      <c r="E271" s="396"/>
      <c r="F271" s="36"/>
      <c r="G271" s="374"/>
      <c r="H271" s="375"/>
      <c r="I271" s="375"/>
      <c r="J271" s="375"/>
      <c r="K271" s="376"/>
      <c r="L271" s="72">
        <f>COUNTA(E269)</f>
        <v>0</v>
      </c>
      <c r="M271" s="78" t="str">
        <f>IF(L271=1," ","не заполнено")</f>
        <v>не заполнено</v>
      </c>
      <c r="P271" s="24"/>
    </row>
    <row r="272" spans="2:16" ht="21" customHeight="1">
      <c r="B272" s="194" t="s">
        <v>754</v>
      </c>
      <c r="C272" s="329" t="s">
        <v>503</v>
      </c>
      <c r="D272" s="329"/>
      <c r="E272" s="29"/>
      <c r="F272" s="34"/>
      <c r="G272" s="72"/>
      <c r="H272" s="78"/>
      <c r="L272" s="2"/>
      <c r="P272" s="24"/>
    </row>
    <row r="273" spans="2:16" ht="21" customHeight="1" thickBot="1">
      <c r="B273" s="201" t="s">
        <v>755</v>
      </c>
      <c r="C273" s="402" t="s">
        <v>287</v>
      </c>
      <c r="D273" s="402"/>
      <c r="E273" s="53"/>
      <c r="F273" s="34"/>
      <c r="G273" s="72"/>
      <c r="H273" s="78"/>
      <c r="L273" s="2"/>
      <c r="P273" s="24"/>
    </row>
    <row r="274" spans="2:16" ht="15.75">
      <c r="B274" s="200" t="s">
        <v>756</v>
      </c>
      <c r="C274" s="383" t="s">
        <v>221</v>
      </c>
      <c r="D274" s="16" t="s">
        <v>222</v>
      </c>
      <c r="E274" s="48"/>
      <c r="G274" s="72">
        <f aca="true" t="shared" si="18" ref="G274:G290">COUNTA(E274)</f>
        <v>0</v>
      </c>
      <c r="H274" s="78" t="str">
        <f aca="true" t="shared" si="19" ref="H274:H286">IF(G274=1," ","не заполнено")</f>
        <v>не заполнено</v>
      </c>
      <c r="P274" s="24"/>
    </row>
    <row r="275" spans="2:16" ht="31.5">
      <c r="B275" s="194" t="s">
        <v>757</v>
      </c>
      <c r="C275" s="239"/>
      <c r="D275" s="8" t="s">
        <v>223</v>
      </c>
      <c r="E275" s="42"/>
      <c r="G275" s="72">
        <f t="shared" si="18"/>
        <v>0</v>
      </c>
      <c r="H275" s="78" t="str">
        <f t="shared" si="19"/>
        <v>не заполнено</v>
      </c>
      <c r="P275" s="24"/>
    </row>
    <row r="276" spans="2:16" ht="15.75">
      <c r="B276" s="194" t="s">
        <v>758</v>
      </c>
      <c r="C276" s="239"/>
      <c r="D276" s="8" t="s">
        <v>224</v>
      </c>
      <c r="E276" s="42"/>
      <c r="G276" s="72">
        <f t="shared" si="18"/>
        <v>0</v>
      </c>
      <c r="H276" s="78" t="str">
        <f t="shared" si="19"/>
        <v>не заполнено</v>
      </c>
      <c r="P276" s="24"/>
    </row>
    <row r="277" spans="2:16" ht="15.75">
      <c r="B277" s="194" t="s">
        <v>759</v>
      </c>
      <c r="C277" s="239"/>
      <c r="D277" s="8" t="s">
        <v>225</v>
      </c>
      <c r="E277" s="42"/>
      <c r="G277" s="72">
        <f t="shared" si="18"/>
        <v>0</v>
      </c>
      <c r="H277" s="78" t="str">
        <f t="shared" si="19"/>
        <v>не заполнено</v>
      </c>
      <c r="P277" s="24"/>
    </row>
    <row r="278" spans="2:16" ht="15.75">
      <c r="B278" s="194" t="s">
        <v>760</v>
      </c>
      <c r="C278" s="239"/>
      <c r="D278" s="8" t="s">
        <v>226</v>
      </c>
      <c r="E278" s="42"/>
      <c r="G278" s="72">
        <f t="shared" si="18"/>
        <v>0</v>
      </c>
      <c r="H278" s="78" t="str">
        <f t="shared" si="19"/>
        <v>не заполнено</v>
      </c>
      <c r="P278" s="24"/>
    </row>
    <row r="279" spans="2:16" ht="15.75">
      <c r="B279" s="194" t="s">
        <v>761</v>
      </c>
      <c r="C279" s="239"/>
      <c r="D279" s="8" t="s">
        <v>227</v>
      </c>
      <c r="E279" s="42"/>
      <c r="G279" s="72">
        <f t="shared" si="18"/>
        <v>0</v>
      </c>
      <c r="H279" s="78" t="str">
        <f t="shared" si="19"/>
        <v>не заполнено</v>
      </c>
      <c r="P279" s="24"/>
    </row>
    <row r="280" spans="2:16" ht="31.5">
      <c r="B280" s="194" t="s">
        <v>762</v>
      </c>
      <c r="C280" s="239"/>
      <c r="D280" s="8" t="s">
        <v>228</v>
      </c>
      <c r="E280" s="42"/>
      <c r="G280" s="72">
        <f t="shared" si="18"/>
        <v>0</v>
      </c>
      <c r="H280" s="78" t="str">
        <f t="shared" si="19"/>
        <v>не заполнено</v>
      </c>
      <c r="P280" s="24"/>
    </row>
    <row r="281" spans="2:16" ht="47.25">
      <c r="B281" s="194" t="s">
        <v>763</v>
      </c>
      <c r="C281" s="239"/>
      <c r="D281" s="8" t="s">
        <v>229</v>
      </c>
      <c r="E281" s="42"/>
      <c r="G281" s="72">
        <f t="shared" si="18"/>
        <v>0</v>
      </c>
      <c r="H281" s="78" t="str">
        <f t="shared" si="19"/>
        <v>не заполнено</v>
      </c>
      <c r="P281" s="24"/>
    </row>
    <row r="282" spans="2:16" ht="15.75">
      <c r="B282" s="194" t="s">
        <v>764</v>
      </c>
      <c r="C282" s="239"/>
      <c r="D282" s="8" t="s">
        <v>230</v>
      </c>
      <c r="E282" s="42"/>
      <c r="G282" s="72">
        <f t="shared" si="18"/>
        <v>0</v>
      </c>
      <c r="H282" s="78" t="str">
        <f t="shared" si="19"/>
        <v>не заполнено</v>
      </c>
      <c r="P282" s="24"/>
    </row>
    <row r="283" spans="2:16" ht="15.75">
      <c r="B283" s="194" t="s">
        <v>765</v>
      </c>
      <c r="C283" s="239"/>
      <c r="D283" s="8" t="s">
        <v>231</v>
      </c>
      <c r="E283" s="42"/>
      <c r="G283" s="72">
        <f t="shared" si="18"/>
        <v>0</v>
      </c>
      <c r="H283" s="78" t="str">
        <f t="shared" si="19"/>
        <v>не заполнено</v>
      </c>
      <c r="P283" s="24"/>
    </row>
    <row r="284" spans="2:16" ht="32.25" thickBot="1">
      <c r="B284" s="194" t="s">
        <v>766</v>
      </c>
      <c r="C284" s="377"/>
      <c r="D284" s="55" t="s">
        <v>367</v>
      </c>
      <c r="E284" s="46"/>
      <c r="G284" s="72">
        <f t="shared" si="18"/>
        <v>0</v>
      </c>
      <c r="H284" s="78" t="str">
        <f t="shared" si="19"/>
        <v>не заполнено</v>
      </c>
      <c r="P284" s="24"/>
    </row>
    <row r="285" spans="2:18" ht="21" customHeight="1" thickBot="1">
      <c r="B285" s="193" t="s">
        <v>767</v>
      </c>
      <c r="C285" s="307" t="s">
        <v>232</v>
      </c>
      <c r="D285" s="391"/>
      <c r="E285" s="392"/>
      <c r="F285" s="393"/>
      <c r="G285" s="72">
        <f t="shared" si="18"/>
        <v>0</v>
      </c>
      <c r="H285" s="78" t="str">
        <f t="shared" si="19"/>
        <v>не заполнено</v>
      </c>
      <c r="P285" s="24" t="s">
        <v>233</v>
      </c>
      <c r="Q285" t="s">
        <v>234</v>
      </c>
      <c r="R285" t="s">
        <v>235</v>
      </c>
    </row>
    <row r="286" spans="2:18" ht="21" customHeight="1" thickBot="1">
      <c r="B286" s="194" t="s">
        <v>768</v>
      </c>
      <c r="C286" s="297" t="s">
        <v>236</v>
      </c>
      <c r="D286" s="394"/>
      <c r="E286" s="392"/>
      <c r="F286" s="393"/>
      <c r="G286" s="72">
        <f t="shared" si="18"/>
        <v>0</v>
      </c>
      <c r="H286" s="78" t="str">
        <f t="shared" si="19"/>
        <v>не заполнено</v>
      </c>
      <c r="P286" s="24" t="s">
        <v>237</v>
      </c>
      <c r="Q286" t="s">
        <v>234</v>
      </c>
      <c r="R286" t="s">
        <v>235</v>
      </c>
    </row>
    <row r="287" spans="2:16" ht="21" customHeight="1" thickBot="1">
      <c r="B287" s="195" t="s">
        <v>769</v>
      </c>
      <c r="C287" s="306" t="s">
        <v>238</v>
      </c>
      <c r="D287" s="306"/>
      <c r="E287" s="33"/>
      <c r="G287" s="72"/>
      <c r="H287" s="78"/>
      <c r="P287" s="24"/>
    </row>
    <row r="288" spans="2:17" ht="29.25" customHeight="1" thickBot="1">
      <c r="B288" s="203" t="s">
        <v>770</v>
      </c>
      <c r="C288" s="279" t="s">
        <v>317</v>
      </c>
      <c r="D288" s="279"/>
      <c r="E288" s="47"/>
      <c r="G288" s="72">
        <f t="shared" si="18"/>
        <v>0</v>
      </c>
      <c r="H288" s="78" t="str">
        <f>IF(G288=1," ","не заполнено")</f>
        <v>не заполнено</v>
      </c>
      <c r="P288" t="s">
        <v>207</v>
      </c>
      <c r="Q288" t="s">
        <v>206</v>
      </c>
    </row>
    <row r="289" spans="2:8" ht="30.75" customHeight="1">
      <c r="B289" s="200" t="s">
        <v>771</v>
      </c>
      <c r="C289" s="283" t="s">
        <v>362</v>
      </c>
      <c r="D289" s="283"/>
      <c r="E289" s="50"/>
      <c r="G289" s="72">
        <f t="shared" si="18"/>
        <v>0</v>
      </c>
      <c r="H289" s="78" t="str">
        <f>IF(G289=1," ","не заполнено")</f>
        <v>не заполнено</v>
      </c>
    </row>
    <row r="290" spans="2:8" ht="15" customHeight="1">
      <c r="B290" s="194" t="s">
        <v>772</v>
      </c>
      <c r="C290" s="297" t="s">
        <v>315</v>
      </c>
      <c r="D290" s="297"/>
      <c r="E290" s="51"/>
      <c r="G290" s="72">
        <f t="shared" si="18"/>
        <v>0</v>
      </c>
      <c r="H290" s="78" t="str">
        <f>IF(G290=1," ","не заполнено")</f>
        <v>не заполнено</v>
      </c>
    </row>
    <row r="291" spans="2:8" ht="15" customHeight="1" thickBot="1">
      <c r="B291" s="201" t="s">
        <v>773</v>
      </c>
      <c r="C291" s="285" t="s">
        <v>316</v>
      </c>
      <c r="D291" s="285"/>
      <c r="E291" s="52"/>
      <c r="G291" s="72"/>
      <c r="H291" s="78"/>
    </row>
    <row r="292" spans="5:10" ht="15">
      <c r="E292" s="403"/>
      <c r="F292" s="144">
        <f>G255+G256+G257+G258+G259+G262+G263+G264+G265+G266+L268+L271+G274+G275+G276+G277+G278+G279+G280+G281+G282+G283+G284+G285+G286+G288+G289+G290</f>
        <v>0</v>
      </c>
      <c r="G292" s="149"/>
      <c r="H292" s="181">
        <f>G57+F132+G208+F254+F292</f>
        <v>0</v>
      </c>
      <c r="I292" s="405"/>
      <c r="J292" s="404"/>
    </row>
    <row r="293" spans="6:9" ht="15">
      <c r="F293" s="182"/>
      <c r="G293" s="182"/>
      <c r="H293" s="182"/>
      <c r="I293" s="182"/>
    </row>
    <row r="294" spans="2:12" ht="12.75">
      <c r="B294" s="401" t="str">
        <f>IF(H292&gt;=187,"Спасибо, Вы заполнили все необходимые ячейки, Ваша анкета будет обработана и данные учтены для получения обоснованных выводов","   ")</f>
        <v>   </v>
      </c>
      <c r="C294" s="401"/>
      <c r="D294" s="401"/>
      <c r="E294" s="401"/>
      <c r="F294" s="401"/>
      <c r="G294" s="401"/>
      <c r="H294" s="401"/>
      <c r="I294" s="401"/>
      <c r="J294" s="106"/>
      <c r="K294" s="106"/>
      <c r="L294" s="106"/>
    </row>
    <row r="295" spans="2:13" ht="15">
      <c r="B295" s="401"/>
      <c r="C295" s="401"/>
      <c r="D295" s="401"/>
      <c r="E295" s="401"/>
      <c r="F295" s="401"/>
      <c r="G295" s="401"/>
      <c r="H295" s="401"/>
      <c r="I295" s="401"/>
      <c r="J295" s="106"/>
      <c r="K295" s="106"/>
      <c r="L295" s="106"/>
      <c r="M295"/>
    </row>
    <row r="296" spans="2:12" ht="15" customHeight="1">
      <c r="B296" s="400" t="str">
        <f>IF(H292&lt;187,"Не заполнены ВСЕ обязательные ячейки. Красного слова НЕ ЗАПОЛНЕНО напротив незаполненной ячейки или блока ячеек быть не должно! Анкета НЕ СМОЖЕТ БЫТЬ  обработана в автоматизированном режиме. Просьба &lt;погасить&gt; красные надписи ","")</f>
        <v>Не заполнены ВСЕ обязательные ячейки. Красного слова НЕ ЗАПОЛНЕНО напротив незаполненной ячейки или блока ячеек быть не должно! Анкета НЕ СМОЖЕТ БЫТЬ  обработана в автоматизированном режиме. Просьба &lt;погасить&gt; красные надписи </v>
      </c>
      <c r="C296" s="400"/>
      <c r="D296" s="400"/>
      <c r="E296" s="400"/>
      <c r="F296" s="400"/>
      <c r="G296" s="400"/>
      <c r="H296" s="400"/>
      <c r="I296" s="400"/>
      <c r="J296" s="105"/>
      <c r="K296" s="105"/>
      <c r="L296" s="105"/>
    </row>
    <row r="297" spans="2:12" ht="15.75" customHeight="1">
      <c r="B297" s="400"/>
      <c r="C297" s="400"/>
      <c r="D297" s="400"/>
      <c r="E297" s="400"/>
      <c r="F297" s="400"/>
      <c r="G297" s="400"/>
      <c r="H297" s="400"/>
      <c r="I297" s="400"/>
      <c r="J297" s="105"/>
      <c r="K297" s="105"/>
      <c r="L297" s="105"/>
    </row>
    <row r="298" spans="2:9" ht="12.75">
      <c r="B298" s="208"/>
      <c r="C298" s="105"/>
      <c r="D298" s="105"/>
      <c r="E298" s="105"/>
      <c r="F298" s="105"/>
      <c r="G298" s="105"/>
      <c r="H298" s="105"/>
      <c r="I298" s="105"/>
    </row>
    <row r="299" ht="15"/>
    <row r="300" ht="15"/>
    <row r="301" ht="15"/>
    <row r="302" ht="15"/>
    <row r="303" ht="15"/>
    <row r="304" ht="15"/>
    <row r="305" ht="15"/>
    <row r="306" ht="15"/>
    <row r="307" ht="15"/>
  </sheetData>
  <sheetProtection password="CEF0" sheet="1" selectLockedCells="1" pivotTables="0"/>
  <mergeCells count="145">
    <mergeCell ref="B296:I297"/>
    <mergeCell ref="B55:B56"/>
    <mergeCell ref="C287:D287"/>
    <mergeCell ref="C288:D288"/>
    <mergeCell ref="C289:D289"/>
    <mergeCell ref="C290:D290"/>
    <mergeCell ref="C291:D291"/>
    <mergeCell ref="B294:I295"/>
    <mergeCell ref="C272:D272"/>
    <mergeCell ref="C273:D273"/>
    <mergeCell ref="C274:C284"/>
    <mergeCell ref="C285:D285"/>
    <mergeCell ref="E285:F285"/>
    <mergeCell ref="C286:D286"/>
    <mergeCell ref="E286:F286"/>
    <mergeCell ref="B269:B271"/>
    <mergeCell ref="C269:D271"/>
    <mergeCell ref="E269:E271"/>
    <mergeCell ref="F269:K269"/>
    <mergeCell ref="G270:K270"/>
    <mergeCell ref="G271:K271"/>
    <mergeCell ref="D258:E258"/>
    <mergeCell ref="C259:C266"/>
    <mergeCell ref="R262:S263"/>
    <mergeCell ref="B267:B268"/>
    <mergeCell ref="C267:D268"/>
    <mergeCell ref="E267:E268"/>
    <mergeCell ref="F267:K267"/>
    <mergeCell ref="F268:K268"/>
    <mergeCell ref="D247:E247"/>
    <mergeCell ref="C248:D248"/>
    <mergeCell ref="B254:D254"/>
    <mergeCell ref="C255:D255"/>
    <mergeCell ref="C256:D256"/>
    <mergeCell ref="C257:D257"/>
    <mergeCell ref="C234:C241"/>
    <mergeCell ref="D242:E242"/>
    <mergeCell ref="C243:D243"/>
    <mergeCell ref="C244:D244"/>
    <mergeCell ref="C245:D245"/>
    <mergeCell ref="C246:D246"/>
    <mergeCell ref="C219:D219"/>
    <mergeCell ref="C220:C230"/>
    <mergeCell ref="H220:H231"/>
    <mergeCell ref="C231:D231"/>
    <mergeCell ref="C232:D232"/>
    <mergeCell ref="C233:D233"/>
    <mergeCell ref="C209:D209"/>
    <mergeCell ref="C210:C215"/>
    <mergeCell ref="H210:H215"/>
    <mergeCell ref="C216:D216"/>
    <mergeCell ref="C217:D217"/>
    <mergeCell ref="C218:D218"/>
    <mergeCell ref="C196:D196"/>
    <mergeCell ref="D197:E197"/>
    <mergeCell ref="C198:C201"/>
    <mergeCell ref="C202:C208"/>
    <mergeCell ref="H202:H208"/>
    <mergeCell ref="C176:C186"/>
    <mergeCell ref="H176:H186"/>
    <mergeCell ref="C187:C193"/>
    <mergeCell ref="H187:H193"/>
    <mergeCell ref="C194:D194"/>
    <mergeCell ref="C195:D195"/>
    <mergeCell ref="C156:C163"/>
    <mergeCell ref="H156:H163"/>
    <mergeCell ref="C164:D164"/>
    <mergeCell ref="C165:C174"/>
    <mergeCell ref="H165:H174"/>
    <mergeCell ref="C175:D175"/>
    <mergeCell ref="C141:D141"/>
    <mergeCell ref="C142:C147"/>
    <mergeCell ref="D148:E148"/>
    <mergeCell ref="C149:D149"/>
    <mergeCell ref="C150:C154"/>
    <mergeCell ref="D155:E155"/>
    <mergeCell ref="C125:C129"/>
    <mergeCell ref="C130:D130"/>
    <mergeCell ref="C131:D131"/>
    <mergeCell ref="B132:D132"/>
    <mergeCell ref="C139:D139"/>
    <mergeCell ref="C140:D140"/>
    <mergeCell ref="C105:D105"/>
    <mergeCell ref="D106:E106"/>
    <mergeCell ref="C107:C113"/>
    <mergeCell ref="C114:C120"/>
    <mergeCell ref="C121:D121"/>
    <mergeCell ref="C122:C124"/>
    <mergeCell ref="C99:D99"/>
    <mergeCell ref="C100:D100"/>
    <mergeCell ref="C101:D101"/>
    <mergeCell ref="C102:D102"/>
    <mergeCell ref="C103:D103"/>
    <mergeCell ref="C104:D104"/>
    <mergeCell ref="C86:D86"/>
    <mergeCell ref="C87:C92"/>
    <mergeCell ref="D93:E93"/>
    <mergeCell ref="C94:C96"/>
    <mergeCell ref="C97:D97"/>
    <mergeCell ref="C98:D98"/>
    <mergeCell ref="C80:D80"/>
    <mergeCell ref="C81:D81"/>
    <mergeCell ref="C82:D82"/>
    <mergeCell ref="C83:D83"/>
    <mergeCell ref="C84:D84"/>
    <mergeCell ref="D85:E85"/>
    <mergeCell ref="C59:D59"/>
    <mergeCell ref="C60:C73"/>
    <mergeCell ref="C74:D74"/>
    <mergeCell ref="B75:B78"/>
    <mergeCell ref="C75:C78"/>
    <mergeCell ref="C79:D79"/>
    <mergeCell ref="B53:B54"/>
    <mergeCell ref="C53:D54"/>
    <mergeCell ref="C55:D55"/>
    <mergeCell ref="C56:D56"/>
    <mergeCell ref="B57:B58"/>
    <mergeCell ref="C57:D58"/>
    <mergeCell ref="C24:C30"/>
    <mergeCell ref="H25:H30"/>
    <mergeCell ref="C31:D31"/>
    <mergeCell ref="C32:C35"/>
    <mergeCell ref="H32:H35"/>
    <mergeCell ref="C36:C52"/>
    <mergeCell ref="H36:H52"/>
    <mergeCell ref="D25:E25"/>
    <mergeCell ref="D24:E24"/>
    <mergeCell ref="D18:F18"/>
    <mergeCell ref="C19:F19"/>
    <mergeCell ref="D20:F20"/>
    <mergeCell ref="D21:F21"/>
    <mergeCell ref="D22:F22"/>
    <mergeCell ref="D23:F23"/>
    <mergeCell ref="B12:D12"/>
    <mergeCell ref="D13:F13"/>
    <mergeCell ref="D14:F14"/>
    <mergeCell ref="D15:F15"/>
    <mergeCell ref="D16:F16"/>
    <mergeCell ref="D17:F17"/>
    <mergeCell ref="B1:B4"/>
    <mergeCell ref="C1:C3"/>
    <mergeCell ref="D1:D3"/>
    <mergeCell ref="B6:K7"/>
    <mergeCell ref="B8:K8"/>
    <mergeCell ref="B9:K9"/>
  </mergeCells>
  <conditionalFormatting sqref="C99:E106">
    <cfRule type="expression" priority="21" dxfId="17" stopIfTrue="1">
      <formula>$E$98=нет</formula>
    </cfRule>
  </conditionalFormatting>
  <conditionalFormatting sqref="C99:D99">
    <cfRule type="expression" priority="20" dxfId="17" stopIfTrue="1">
      <formula>$E$98=$Q$80</formula>
    </cfRule>
  </conditionalFormatting>
  <conditionalFormatting sqref="C100:D102">
    <cfRule type="expression" priority="19" dxfId="17" stopIfTrue="1">
      <formula>$E$98=$Q$80</formula>
    </cfRule>
  </conditionalFormatting>
  <conditionalFormatting sqref="C103:D105">
    <cfRule type="expression" priority="18" dxfId="17" stopIfTrue="1">
      <formula>$E$98=$Q$80</formula>
    </cfRule>
  </conditionalFormatting>
  <conditionalFormatting sqref="C106">
    <cfRule type="expression" priority="17" dxfId="17" stopIfTrue="1">
      <formula>$E$98=$Q$80</formula>
    </cfRule>
  </conditionalFormatting>
  <conditionalFormatting sqref="C122:D124">
    <cfRule type="expression" priority="16" dxfId="17" stopIfTrue="1">
      <formula>$E$121=$Q$121</formula>
    </cfRule>
  </conditionalFormatting>
  <conditionalFormatting sqref="C137:D137">
    <cfRule type="expression" priority="15" dxfId="17" stopIfTrue="1">
      <formula>$D$136=$R$131</formula>
    </cfRule>
  </conditionalFormatting>
  <conditionalFormatting sqref="D188:D193">
    <cfRule type="expression" priority="14" dxfId="17" stopIfTrue="1">
      <formula>$E$187=$Q$187</formula>
    </cfRule>
  </conditionalFormatting>
  <conditionalFormatting sqref="C195:E196">
    <cfRule type="expression" priority="13" dxfId="17" stopIfTrue="1">
      <formula>$E$194=$R$187</formula>
    </cfRule>
  </conditionalFormatting>
  <conditionalFormatting sqref="C198:D201">
    <cfRule type="expression" priority="12" dxfId="17" stopIfTrue="1">
      <formula>$D$197=$P$197</formula>
    </cfRule>
  </conditionalFormatting>
  <conditionalFormatting sqref="D203:D208">
    <cfRule type="expression" priority="11" dxfId="17" stopIfTrue="1">
      <formula>$E$202=$Q$187</formula>
    </cfRule>
  </conditionalFormatting>
  <conditionalFormatting sqref="F267:K267">
    <cfRule type="expression" priority="10" dxfId="17" stopIfTrue="1">
      <formula>$E$267=$R$268</formula>
    </cfRule>
  </conditionalFormatting>
  <conditionalFormatting sqref="F269:K269">
    <cfRule type="expression" priority="9" dxfId="17" stopIfTrue="1">
      <formula>$E$267=$R$268</formula>
    </cfRule>
  </conditionalFormatting>
  <conditionalFormatting sqref="F269:K271">
    <cfRule type="expression" priority="8" dxfId="17" stopIfTrue="1">
      <formula>$E$269=$R$268</formula>
    </cfRule>
  </conditionalFormatting>
  <conditionalFormatting sqref="C272:D273">
    <cfRule type="expression" priority="7" dxfId="17" stopIfTrue="1">
      <formula>$E$269=$R$268</formula>
    </cfRule>
  </conditionalFormatting>
  <conditionalFormatting sqref="C287:D287">
    <cfRule type="expression" priority="6" dxfId="17" stopIfTrue="1">
      <formula>$E$286=$P$286</formula>
    </cfRule>
  </conditionalFormatting>
  <conditionalFormatting sqref="B1:B4">
    <cfRule type="cellIs" priority="3" dxfId="18" operator="lessThan" stopIfTrue="1">
      <formula>187</formula>
    </cfRule>
    <cfRule type="cellIs" priority="4" dxfId="19" operator="equal" stopIfTrue="1">
      <formula>187</formula>
    </cfRule>
    <cfRule type="cellIs" priority="5" dxfId="19" operator="greaterThan" stopIfTrue="1">
      <formula>187</formula>
    </cfRule>
  </conditionalFormatting>
  <conditionalFormatting sqref="B291:D291">
    <cfRule type="expression" priority="2" dxfId="17" stopIfTrue="1">
      <formula>$E$290=$Q$288</formula>
    </cfRule>
  </conditionalFormatting>
  <dataValidations count="55">
    <dataValidation type="list" allowBlank="1" showInputMessage="1" showErrorMessage="1" sqref="E267:E268">
      <formula1>$Q$268:$R$268</formula1>
    </dataValidation>
    <dataValidation type="list" allowBlank="1" showInputMessage="1" showErrorMessage="1" sqref="E187:E193 E198:E208">
      <formula1>$Q$187:$R$187</formula1>
    </dataValidation>
    <dataValidation type="list" allowBlank="1" showInputMessage="1" showErrorMessage="1" sqref="D136">
      <formula1>$Q$131:$R$131</formula1>
    </dataValidation>
    <dataValidation type="list" allowBlank="1" showInputMessage="1" showErrorMessage="1" sqref="E121">
      <formula1>$P$121:$Q$121</formula1>
    </dataValidation>
    <dataValidation type="list" allowBlank="1" showInputMessage="1" showErrorMessage="1" sqref="D148:E148">
      <formula1>$D$142:$D$147</formula1>
    </dataValidation>
    <dataValidation type="list" allowBlank="1" showInputMessage="1" showErrorMessage="1" sqref="D17:F17">
      <formula1>$P$5:$S$5</formula1>
    </dataValidation>
    <dataValidation type="list" allowBlank="1" showInputMessage="1" showErrorMessage="1" sqref="D16:F16">
      <formula1>$P$4:$Q$4</formula1>
    </dataValidation>
    <dataValidation type="list" allowBlank="1" showInputMessage="1" showErrorMessage="1" sqref="D18:F18">
      <formula1>$P$6:$Q$6</formula1>
    </dataValidation>
    <dataValidation type="whole" operator="greaterThanOrEqual" allowBlank="1" showInputMessage="1" showErrorMessage="1" errorTitle="ошибка ввода" error="допускается ввод только цифровых значений&#10;" sqref="E54:F54 H58:K58 E58:F58 H54:K54">
      <formula1>0</formula1>
    </dataValidation>
    <dataValidation type="list" allowBlank="1" showInputMessage="1" showErrorMessage="1" sqref="E286:F286">
      <formula1>$P$286:$R$286</formula1>
    </dataValidation>
    <dataValidation type="list" allowBlank="1" showInputMessage="1" showErrorMessage="1" sqref="E285:F285">
      <formula1>$P$285:$R$285</formula1>
    </dataValidation>
    <dataValidation type="list" allowBlank="1" showInputMessage="1" showErrorMessage="1" sqref="D258:E258">
      <formula1>$P$258:$R$258</formula1>
    </dataValidation>
    <dataValidation type="list" allowBlank="1" showInputMessage="1" showErrorMessage="1" sqref="D253">
      <formula1>$P$253:$T$253</formula1>
    </dataValidation>
    <dataValidation type="list" allowBlank="1" showInputMessage="1" showErrorMessage="1" sqref="D251">
      <formula1>$P$251:$S$251</formula1>
    </dataValidation>
    <dataValidation type="list" allowBlank="1" showInputMessage="1" showErrorMessage="1" sqref="D250">
      <formula1>$P$250:$R$250</formula1>
    </dataValidation>
    <dataValidation type="list" allowBlank="1" showInputMessage="1" showErrorMessage="1" sqref="D249">
      <formula1>$P$249:$S$249</formula1>
    </dataValidation>
    <dataValidation type="list" allowBlank="1" showInputMessage="1" showErrorMessage="1" sqref="D247:E247">
      <formula1>$P$247:$S$247</formula1>
    </dataValidation>
    <dataValidation type="list" allowBlank="1" showInputMessage="1" showErrorMessage="1" sqref="E243:E244 D252 E248 E291 E274:E284 E269:E271 E234:E241 E259:E266 E288:E289">
      <formula1>$P$243:$Q$243</formula1>
    </dataValidation>
    <dataValidation type="list" allowBlank="1" showInputMessage="1" showErrorMessage="1" sqref="D242:E242">
      <formula1>$P$242:$T$242</formula1>
    </dataValidation>
    <dataValidation type="list" allowBlank="1" showInputMessage="1" showErrorMessage="1" sqref="E233">
      <formula1>$P$233:$U$233</formula1>
    </dataValidation>
    <dataValidation type="list" allowBlank="1" showInputMessage="1" showErrorMessage="1" sqref="E218">
      <formula1>$P$218:$R$218</formula1>
    </dataValidation>
    <dataValidation type="list" allowBlank="1" showInputMessage="1" showErrorMessage="1" sqref="E217">
      <formula1>$P$217:$S$217</formula1>
    </dataValidation>
    <dataValidation type="list" allowBlank="1" showInputMessage="1" showErrorMessage="1" sqref="E216">
      <formula1>$P$216:$Q$216</formula1>
    </dataValidation>
    <dataValidation type="whole" operator="greaterThanOrEqual" allowBlank="1" showInputMessage="1" showErrorMessage="1" sqref="E195">
      <formula1>0</formula1>
    </dataValidation>
    <dataValidation type="list" allowBlank="1" showInputMessage="1" showErrorMessage="1" sqref="D197:E197">
      <formula1>$P$197:$T$197</formula1>
    </dataValidation>
    <dataValidation type="list" allowBlank="1" showInputMessage="1" showErrorMessage="1" sqref="D155:E155">
      <formula1>$P$155:$U$155</formula1>
    </dataValidation>
    <dataValidation type="list" allowBlank="1" showInputMessage="1" showErrorMessage="1" sqref="D138">
      <formula1>$P$138:$T$138</formula1>
    </dataValidation>
    <dataValidation type="list" allowBlank="1" showInputMessage="1" showErrorMessage="1" sqref="D135">
      <formula1>$P$135:$S$135</formula1>
    </dataValidation>
    <dataValidation type="list" operator="greaterThanOrEqual" allowBlank="1" showInputMessage="1" showErrorMessage="1" errorTitle="проверьте ввод данных" error="допускается ввод только цифровых значений (0;1;2;3 и т.д.)" sqref="D134">
      <formula1>$P$134:$Z$134</formula1>
    </dataValidation>
    <dataValidation type="list" allowBlank="1" showInputMessage="1" showErrorMessage="1" sqref="D133">
      <formula1>$P$133:$Q$133</formula1>
    </dataValidation>
    <dataValidation type="list" allowBlank="1" showInputMessage="1" showErrorMessage="1" sqref="D93:E93">
      <formula1>$P$93:$Q$93</formula1>
    </dataValidation>
    <dataValidation type="list" allowBlank="1" showInputMessage="1" showErrorMessage="1" sqref="D85:E85 D106:E106">
      <formula1>$P$85:$S$85</formula1>
    </dataValidation>
    <dataValidation type="whole" operator="greaterThanOrEqual" allowBlank="1" showInputMessage="1" showErrorMessage="1" errorTitle="ошибка ввода" error="доускается ввод только цифровых значений" sqref="E55 E99:E100 E81:E82 E75:E78">
      <formula1>0</formula1>
    </dataValidation>
    <dataValidation type="decimal" operator="greaterThanOrEqual" allowBlank="1" showInputMessage="1" showErrorMessage="1" errorTitle="ошибка ввода данных" error="допускается ввод только цифровых значений, например 1; 1,5; ....10 и т.д." sqref="E59:E73 E101 E97 E87:E91 E56">
      <formula1>0</formula1>
    </dataValidation>
    <dataValidation type="list" allowBlank="1" showInputMessage="1" showErrorMessage="1" sqref="E31">
      <formula1>$P$31:$Q$31</formula1>
    </dataValidation>
    <dataValidation type="list" allowBlank="1" showInputMessage="1" showErrorMessage="1" sqref="D23:F23">
      <formula1>$P$23:$U$23</formula1>
    </dataValidation>
    <dataValidation type="list" allowBlank="1" showInputMessage="1" showErrorMessage="1" sqref="D22:F22">
      <formula1>$P$22:$V$22</formula1>
    </dataValidation>
    <dataValidation type="list" allowBlank="1" showInputMessage="1" showErrorMessage="1" sqref="D21:F21">
      <formula1>$P$21:$W$21</formula1>
    </dataValidation>
    <dataValidation type="list" allowBlank="1" showInputMessage="1" showErrorMessage="1" sqref="D20:F20">
      <formula1>$P$20:$R$20</formula1>
    </dataValidation>
    <dataValidation type="list" allowBlank="1" showInputMessage="1" showErrorMessage="1" sqref="D15:F15">
      <formula1>$Y$2:$Y$85</formula1>
    </dataValidation>
    <dataValidation type="whole" allowBlank="1" showInputMessage="1" showErrorMessage="1" errorTitle="проверьте ввод данных" error="допускается ввод только цифр от 0 до 10" sqref="E130 E140:E141 E149">
      <formula1>0</formula1>
      <formula2>10</formula2>
    </dataValidation>
    <dataValidation type="whole" allowBlank="1" showInputMessage="1" showErrorMessage="1" errorTitle="проверьте ввод данных" error="допускается ввод только цифр отт 0 до 10" sqref="E107:E120">
      <formula1>0</formula1>
      <formula2>10</formula2>
    </dataValidation>
    <dataValidation type="whole" allowBlank="1" showInputMessage="1" showErrorMessage="1" errorTitle="проверьте ввод данных" error="допускаются только цифровые значения от 0 до 10&#10;" sqref="E245 E232 E219 E209">
      <formula1>0</formula1>
      <formula2>10</formula2>
    </dataValidation>
    <dataValidation type="whole" allowBlank="1" showInputMessage="1" showErrorMessage="1" errorTitle="проверьте ввод данных" error="допускаются только цифровые значения от 0 до 10" sqref="E246">
      <formula1>0</formula1>
      <formula2>10</formula2>
    </dataValidation>
    <dataValidation type="whole" allowBlank="1" showInputMessage="1" showErrorMessage="1" sqref="E164">
      <formula1>0</formula1>
      <formula2>10</formula2>
    </dataValidation>
    <dataValidation type="whole" allowBlank="1" showInputMessage="1" showErrorMessage="1" errorTitle="проверьте значение" error="допускается ввод только цифр от 1 до 10" sqref="E257">
      <formula1>1</formula1>
      <formula2>10</formula2>
    </dataValidation>
    <dataValidation type="whole" operator="greaterThanOrEqual" allowBlank="1" showInputMessage="1" showErrorMessage="1" errorTitle="проверьте ввод данных" error="допускается только цифровое значение" sqref="F59 E79">
      <formula1>0</formula1>
    </dataValidation>
    <dataValidation type="list" allowBlank="1" showInputMessage="1" showErrorMessage="1" sqref="E142:E147 E196 E98 E175 E150:E154 E104:E105 E139 E122:E129 E131 E80 E83:E84 E86 E94:E96 E194">
      <formula1>$P$80:$Q$80</formula1>
    </dataValidation>
    <dataValidation type="whole" allowBlank="1" showInputMessage="1" showErrorMessage="1" errorTitle="проверьте ввод данных" error="допускается ввод только цифр" sqref="F271:F273">
      <formula1>0</formula1>
      <formula2>5</formula2>
    </dataValidation>
    <dataValidation type="whole" operator="greaterThanOrEqual" allowBlank="1" showInputMessage="1" showErrorMessage="1" errorTitle="проверьте ввод данных" error="допускается ввод только цифровых значений (0;1;2;3 и т.д.)" sqref="E287 D137 F255:F256 E272:E273">
      <formula1>0</formula1>
    </dataValidation>
    <dataValidation type="list" allowBlank="1" showInputMessage="1" showErrorMessage="1" sqref="D14:F14">
      <formula1>$U$10:$U$17</formula1>
    </dataValidation>
    <dataValidation type="list" allowBlank="1" showInputMessage="1" showErrorMessage="1" sqref="E290">
      <formula1>FJINH</formula1>
    </dataValidation>
    <dataValidation type="list" allowBlank="1" showInputMessage="1" showErrorMessage="1" sqref="D25:E25">
      <formula1>$AA$33:$AA$38</formula1>
    </dataValidation>
    <dataValidation type="whole" allowBlank="1" showInputMessage="1" showErrorMessage="1" errorTitle="ошибка ввода" error="допускается ввод только целого числа от 35&#10; до 200" sqref="E256">
      <formula1>35</formula1>
      <formula2>200</formula2>
    </dataValidation>
    <dataValidation type="whole" allowBlank="1" showInputMessage="1" showErrorMessage="1" errorTitle="ошибка ввода" error="допускается ввод только целого числа от 110 до 255" sqref="E255">
      <formula1>110</formula1>
      <formula2>250</formula2>
    </dataValidation>
  </dataValidations>
  <printOptions/>
  <pageMargins left="0.25" right="0.25" top="0.75" bottom="0.75" header="0.3" footer="0.3"/>
  <pageSetup horizontalDpi="300" verticalDpi="3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Chef</cp:lastModifiedBy>
  <cp:lastPrinted>2013-02-12T15:25:39Z</cp:lastPrinted>
  <dcterms:created xsi:type="dcterms:W3CDTF">2012-10-26T18:11:19Z</dcterms:created>
  <dcterms:modified xsi:type="dcterms:W3CDTF">2013-12-18T10:30:59Z</dcterms:modified>
  <cp:category/>
  <cp:version/>
  <cp:contentType/>
  <cp:contentStatus/>
</cp:coreProperties>
</file>